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Margareta 20.02.2013\A ZELENI OSIJEK\PROJEKTI\GREEN BARANYA\Nabava za solare\Dokumentacija_SOLARI\"/>
    </mc:Choice>
  </mc:AlternateContent>
  <xr:revisionPtr revIDLastSave="0" documentId="13_ncr:1_{EE24E814-2A77-4FC7-AF56-48C447F54144}" xr6:coauthVersionLast="40" xr6:coauthVersionMax="40" xr10:uidLastSave="{00000000-0000-0000-0000-000000000000}"/>
  <bookViews>
    <workbookView xWindow="-120" yWindow="-120" windowWidth="29040" windowHeight="15840" xr2:uid="{00000000-000D-0000-FFFF-FFFF00000000}"/>
  </bookViews>
  <sheets>
    <sheet name="TROŠKOVNIK" sheetId="5" r:id="rId1"/>
  </sheets>
  <calcPr calcId="181029"/>
</workbook>
</file>

<file path=xl/calcChain.xml><?xml version="1.0" encoding="utf-8"?>
<calcChain xmlns="http://schemas.openxmlformats.org/spreadsheetml/2006/main">
  <c r="D33" i="5" l="1"/>
  <c r="F113" i="5"/>
  <c r="F114" i="5"/>
  <c r="F115" i="5"/>
  <c r="F116" i="5"/>
  <c r="F117" i="5"/>
  <c r="F118" i="5"/>
  <c r="F119" i="5"/>
  <c r="F120" i="5"/>
  <c r="F121" i="5"/>
  <c r="F122" i="5"/>
  <c r="F123" i="5"/>
  <c r="F124" i="5"/>
  <c r="F125" i="5"/>
  <c r="F126" i="5"/>
  <c r="F127" i="5"/>
  <c r="F128" i="5"/>
  <c r="F129" i="5"/>
  <c r="F130" i="5"/>
  <c r="F131" i="5"/>
  <c r="F132" i="5"/>
  <c r="F133" i="5"/>
  <c r="F112" i="5"/>
  <c r="F103" i="5"/>
  <c r="F104" i="5"/>
  <c r="F105" i="5"/>
  <c r="F106" i="5"/>
  <c r="F107" i="5"/>
  <c r="F102" i="5"/>
  <c r="F97" i="5"/>
  <c r="F84" i="5"/>
  <c r="F71" i="5"/>
  <c r="F65" i="5"/>
  <c r="F59" i="5"/>
  <c r="F53" i="5"/>
  <c r="F48" i="5"/>
  <c r="F49" i="5"/>
  <c r="F50" i="5"/>
  <c r="F51" i="5"/>
  <c r="F52" i="5"/>
  <c r="F108" i="5" l="1"/>
  <c r="D47" i="5"/>
  <c r="F47" i="5" s="1"/>
  <c r="F33" i="5"/>
  <c r="A31" i="5" l="1"/>
  <c r="B31" i="5"/>
  <c r="A150" i="5" l="1"/>
  <c r="A145" i="5"/>
  <c r="A140" i="5"/>
  <c r="F134" i="5" l="1"/>
  <c r="F146" i="5" l="1"/>
  <c r="F98" i="5" l="1"/>
  <c r="F141" i="5" s="1"/>
  <c r="F151" i="5"/>
  <c r="F152" i="5" s="1"/>
  <c r="F153" i="5" s="1"/>
  <c r="F147" i="5"/>
  <c r="F148" i="5" s="1"/>
  <c r="F157" i="5" l="1"/>
  <c r="F142" i="5"/>
  <c r="F143" i="5" s="1"/>
  <c r="F158" i="5" l="1"/>
  <c r="F159" i="5" s="1"/>
</calcChain>
</file>

<file path=xl/sharedStrings.xml><?xml version="1.0" encoding="utf-8"?>
<sst xmlns="http://schemas.openxmlformats.org/spreadsheetml/2006/main" count="228" uniqueCount="161">
  <si>
    <t> R.br.</t>
  </si>
  <si>
    <t>OPIS STAVKE</t>
  </si>
  <si>
    <t>jed. mjere</t>
  </si>
  <si>
    <t>kol.</t>
  </si>
  <si>
    <t>SADRŽAJ:</t>
  </si>
  <si>
    <t>1.</t>
  </si>
  <si>
    <t>3.</t>
  </si>
  <si>
    <t>OPĆI UVJETI:</t>
  </si>
  <si>
    <t>Radeći ponudu treba imati na umu najnovije važeće propise za pojedine vrste materijala, opreme, te važeće propise za izvođenje radova.</t>
  </si>
  <si>
    <t>U cijenu treba ukalkulirati sav potreban materijal npr. ovjesni, spojni, montažni, pridržni i ostali materijal za potpunu funkcionalnost, kao i potrebne građevinske radove.</t>
  </si>
  <si>
    <t>U cijenu treba ukalkulirati:</t>
  </si>
  <si>
    <t>-</t>
  </si>
  <si>
    <t>obuka korisnika postrojenja za daljnju manipulaciju istim i obuka korisnika za korištenje, uz izdavanje uputstava za rukovanje, korištenje i održavanje</t>
  </si>
  <si>
    <t>predaja kompletne dokumentacije Investitoru sačinjena min od:</t>
  </si>
  <si>
    <t xml:space="preserve"> - projekta izvedenog stanja</t>
  </si>
  <si>
    <t xml:space="preserve"> - snimak izvedenog stanja izjednačavanja potencijala</t>
  </si>
  <si>
    <t xml:space="preserve"> - atesta, protokola, ispitnih listova, garancijskih listova, dokaza o kvaliteti.</t>
  </si>
  <si>
    <t xml:space="preserve"> - uputstava za rukovanje</t>
  </si>
  <si>
    <t xml:space="preserve"> - uputstava za korištenje i održavanje</t>
  </si>
  <si>
    <t>sudjelovanje u provođenju internog tehničkog pregleda i primopredaja građevine, komplet</t>
  </si>
  <si>
    <t>Specifikacija materijala podrazumijeva dobavu materijala faco. gradilište, te zbrinjavanje otpada, ambalaže i neupotrjebljenog materijala nakon radova.</t>
  </si>
  <si>
    <t>Prije davanja ponude treba obavezno pročitati tehnički opis i pregledati sve nacrte, te uzeti u obzir, eventualne, najnovije propise za pojedine vrste instalacija.</t>
  </si>
  <si>
    <t>Sav ugrađeni materijal i oprema mora zadovoljavati hrvatske propise i norme.</t>
  </si>
  <si>
    <t>1.1.</t>
  </si>
  <si>
    <t>kom</t>
  </si>
  <si>
    <t>REKAPITULACIJA - SVEUKUPNO:</t>
  </si>
  <si>
    <t>UKUPNO:</t>
  </si>
  <si>
    <t>KOM</t>
  </si>
  <si>
    <t xml:space="preserve">Ponudom je potrebno obuhvatiti dobavu, izradu, dopremu i ugradnju materijala i opreme do stupnja puštanja u pogon (dovođenje u stanje pune funkcionalnosti), građevinsku sanaciju oštećenja prostora nastalih zbog demontaže i montaže elektro opreme, čišćenje gradilišta i vraćanja okoliša gradilišta u prvobitno stanje te obuku osoblja Investitora. Stavke obuhvaćaju sav potreban rad kao i rad opreme i mehanizacije. Sav materijal i oprema koji se ugrađuju moraju imati atestnu dokumentaciju prema važećem zakonu, izjave odnosno potvrde o sukladnosti. </t>
  </si>
  <si>
    <t>2.</t>
  </si>
  <si>
    <t xml:space="preserve">PDV (25 %): </t>
  </si>
  <si>
    <t>m</t>
  </si>
  <si>
    <t>Polovi 3</t>
  </si>
  <si>
    <t>Nazivna prekidan moć 10 kA</t>
  </si>
  <si>
    <t>Izvedba/tip AC zaštitni prekidač</t>
  </si>
  <si>
    <t>SPECIFIKACIJA OPREME I RADOVA ZA INSTALACIJU FOTONAPONSKE ELEKTRANE</t>
  </si>
  <si>
    <t>Nazivna struja 32 A</t>
  </si>
  <si>
    <t>Karakteristika okidanja B</t>
  </si>
  <si>
    <t>Nazivna diferencijalna struja 300 mA</t>
  </si>
  <si>
    <t>Polovi 4</t>
  </si>
  <si>
    <t>Izvedba bez vremenskog zatezanja</t>
  </si>
  <si>
    <t>Priključna kutija: IP67 s 3 Bypass diode</t>
  </si>
  <si>
    <t>Priključni kablovi: 4mm2, dužine 1000 mm, MC4 kompatibilne priključnice</t>
  </si>
  <si>
    <t>Vrijednosti parametara pri standardnim testnim uvjetima:</t>
  </si>
  <si>
    <t>Dozvoljeno odstupanje: -0/+4,9 W</t>
  </si>
  <si>
    <t>Dozvoljeno odstupanje napona i struje +- 3 %</t>
  </si>
  <si>
    <t>Dobava i ugradnja mrežnog izmjenjivača koji zadovoljava sljedeće tehničke karakteristike:</t>
  </si>
  <si>
    <t>Dobava i ugradnja fotonaponskih panela koji zadovoljavaju sljedeće tehničke karakteristike:</t>
  </si>
  <si>
    <t>Maksimalni ulazni napon: 1000 VDC</t>
  </si>
  <si>
    <t>Broj neovisnih MPPT ulaza: 2</t>
  </si>
  <si>
    <t>Ulazna strana:</t>
  </si>
  <si>
    <t>Izlazna strana:</t>
  </si>
  <si>
    <t>Tip priključka 3W+PE ili 4W+PE</t>
  </si>
  <si>
    <t>Nazivni napon mreže 400 V</t>
  </si>
  <si>
    <t>Izlazna frekvencija 50/60 Hz</t>
  </si>
  <si>
    <t>Harmonička distorzija struje &lt;3%</t>
  </si>
  <si>
    <t>Grafičko korisničko sučelje</t>
  </si>
  <si>
    <t>Dobava i ugradnja odvodnika prenapona koji zadovoljava sljedeće tehničke karakteristike:</t>
  </si>
  <si>
    <t>Klasa zaštite: TI+TII/B+C</t>
  </si>
  <si>
    <t>Trajni napon: 275 VAC</t>
  </si>
  <si>
    <t>Impulsna struja: 12,50kA</t>
  </si>
  <si>
    <t>Nazivna odvodna struja: 20 kA</t>
  </si>
  <si>
    <t>Max. Struja pražnjenja: 50 kA</t>
  </si>
  <si>
    <t>Dobava i ugradnja 3-polnog zaštitnog prekidača, 32 A koji zadovoljava sljedeće tehničke karakteristike:</t>
  </si>
  <si>
    <t>Masa max: 19 kg</t>
  </si>
  <si>
    <t>Vršna snaga Pmpp maks: 260 W</t>
  </si>
  <si>
    <t>Struja kratkog spoja Isc maks: 8,91 A</t>
  </si>
  <si>
    <t>Napon praznog hoda Udc max: 39 V</t>
  </si>
  <si>
    <t>Nazivna struja Imax maks: 8,59 A</t>
  </si>
  <si>
    <t>Nazivni napon Umpp maks: 31,6 V</t>
  </si>
  <si>
    <t>Stavka ukljucuje i nosivu konstrukciju</t>
  </si>
  <si>
    <t>Nazivna snaga 20000 W</t>
  </si>
  <si>
    <t>Maksimalna snaga svakog MPPT ulaza: 1200 W</t>
  </si>
  <si>
    <t>Dobava i ugradnja 4-polne FID sklopke, 40 A koja zadovoljava sljedeće tehničke karakteristike:</t>
  </si>
  <si>
    <t>Nazivna struja 40 A</t>
  </si>
  <si>
    <t>Dobava, spajanje i polaganje fotonaponskog kabela, 4 mm2</t>
  </si>
  <si>
    <t>Dobava, spajanje i polaganje fotonaponskog kabela, 6 mm2</t>
  </si>
  <si>
    <t>Dobava i ugradnja fotonaponskog DC ormarića IP 65 sa katodnim odvodnicima prenapona kalse II i istosmjernim prekidačima Umax 1000V/Imax 10 A</t>
  </si>
  <si>
    <t>Dopava i polaganje perforiranog limenog kanala s poklopcem dimenzija 100 x 60 mm</t>
  </si>
  <si>
    <t>Dobava i polaganje samogasive instalacijske cijevi fi 32</t>
  </si>
  <si>
    <t>Dobava i ugradnja zaštitnih sjenica za mrežni izmjenjivač i DC ormarić od direktnog udara sunca i oborina</t>
  </si>
  <si>
    <t>max Š*V: 1700x1000 mm</t>
  </si>
  <si>
    <t>m3</t>
  </si>
  <si>
    <t>1.2.</t>
  </si>
  <si>
    <t>1.3.</t>
  </si>
  <si>
    <t>2.1.</t>
  </si>
  <si>
    <t>2.2.</t>
  </si>
  <si>
    <t>2.3.</t>
  </si>
  <si>
    <t>Polaganje energetskog kabela NYY 5x 16mm2 u pripremljeni rov (spoj između glavnog energetskog razdjelnika i stanice za punjenje)</t>
  </si>
  <si>
    <t>1.4.</t>
  </si>
  <si>
    <t>1.5.</t>
  </si>
  <si>
    <t>1.6.</t>
  </si>
  <si>
    <t>1.7.</t>
  </si>
  <si>
    <t>Dobava, spajanje i polaganje instalacijskog kabela NYY-J  5x10mm2</t>
  </si>
  <si>
    <t xml:space="preserve"> Dobava, doprema i montaža  sintetičkog štitnika za mehaničko - upozoravajuću zaštitu kabela</t>
  </si>
  <si>
    <t xml:space="preserve">Strojni iskop i zakapanje kabelskog rova u zemlji kategrje II širine 40 cm i dubine 80 cm. Stavka uključuje i zatrpavanje rova nakon što je kabel položen zajedno s upozoravajućom trakom i štitnicima sukladno danom nacrtu te sve pomoćne radove. Obračun je po m3 iskopa u sraslom tlu. </t>
  </si>
  <si>
    <t>Dobava, doprema i polaganje plastične trake širine 15 cm za upozorenje u rov sa dobavom i dopremom</t>
  </si>
  <si>
    <t>1.8.</t>
  </si>
  <si>
    <t>2.4.</t>
  </si>
  <si>
    <t>2.5.</t>
  </si>
  <si>
    <t xml:space="preserve">3. </t>
  </si>
  <si>
    <t>OPREMA I MATERIJALI KABELSKE KANALIZACIJE</t>
  </si>
  <si>
    <t>SPECIFIKACIJA OPREME I RADOVA ZA ENERGETSKU OBNOVU EKO CENTRA ZLATNA GREDA</t>
  </si>
  <si>
    <t>2.6.</t>
  </si>
  <si>
    <t>Dobava i polaganje energetskog DTK zdenca kao tip MZ D1-P ili jednako vrijedan DxŠxV 620x920x720</t>
  </si>
  <si>
    <t>Dobava isporuka i ugradnja zaštitni prekidač, B karakteristika, 10A, 3-polni, 10kA</t>
  </si>
  <si>
    <t>Dobava isporuka i ugradnja zaštitni prekidač, C karakteristika, 20A, 1-polni, 10kA</t>
  </si>
  <si>
    <t>3.1.</t>
  </si>
  <si>
    <t>3.2.</t>
  </si>
  <si>
    <t>3.3.</t>
  </si>
  <si>
    <t>Dobava isporuka i ugradnja zaštitni prekidač, C karakteristika, 20A, 3-polni, 10kA</t>
  </si>
  <si>
    <t>Dobava isporuka i ugradnja zaštitni prekidač, C karakteristika, 40A, 3-polni, 10kA</t>
  </si>
  <si>
    <t>3.4.</t>
  </si>
  <si>
    <t>3.5.</t>
  </si>
  <si>
    <t>3.6.</t>
  </si>
  <si>
    <t>Dobava isporuka i ugradnja zaštitni prekidač, B karakteristika, 16A, 1-polni, 10kA</t>
  </si>
  <si>
    <t>3.7.</t>
  </si>
  <si>
    <t>Dobava isporuka i ugradnja daljinski isklopnik za MC1, 208-250V AC/DC, sa 3m kabela</t>
  </si>
  <si>
    <t>3.8.</t>
  </si>
  <si>
    <t>Dobava isporuka i ugradnja zaštitni prekidač, C karakteristika, 40A, 4-polni, 10kA</t>
  </si>
  <si>
    <t>3.9.</t>
  </si>
  <si>
    <t>Dobava isporuka i ugradnja kWh digitalno brojilo, 3-fazno, 2-tarifno,  80A direktno</t>
  </si>
  <si>
    <t>3.10.</t>
  </si>
  <si>
    <t>Dobava isporuka i ugradnja zaštitni prekidač, C karakteristika, 16A, 3-polni, 10kA</t>
  </si>
  <si>
    <t>3.11.</t>
  </si>
  <si>
    <t>Dobava isporuka i ugradnja zaštitni prekidač, C karakteristika, 6A, 1-polni, 10kA</t>
  </si>
  <si>
    <t>3.12.</t>
  </si>
  <si>
    <t>Dobava isporuka i ugradnja FID sklopka 25-4-003/AC, 10kA</t>
  </si>
  <si>
    <t>3.13.</t>
  </si>
  <si>
    <t>Dobava isporuka i ugradnja odvodnik prenapona klase C, TT,TN-S 255V/20kA (SET)</t>
  </si>
  <si>
    <t>3.14.</t>
  </si>
  <si>
    <t>Dobava isporuka i ugradnja FID sklopka 40-4-003/AC, 10kA</t>
  </si>
  <si>
    <t>3.15.</t>
  </si>
  <si>
    <t>Dobava isporuka i ugradnja kompaktni prekidač snage tip A, 3P/100A/25kA, MC1</t>
  </si>
  <si>
    <t>3.16.</t>
  </si>
  <si>
    <t>Dobava isporuka i ugradnja FID sklopka 25-2-003/AC, 10kA</t>
  </si>
  <si>
    <t>3.17.</t>
  </si>
  <si>
    <t>Dobava isporuka i ugradnja zaštitni prekidač, B karakteristika, 10A, 1-polni, 10kA</t>
  </si>
  <si>
    <t>3.18.</t>
  </si>
  <si>
    <t>Dobava isporuka i ugradnja zaštitni prekidač, C karakteristika, 63A, 3-polni, 10kA</t>
  </si>
  <si>
    <t>3.19.</t>
  </si>
  <si>
    <t>Dobava isporuka i ugradnja zaštitni prekidač, B karakteristika, 6A, 1-polni, 10kA</t>
  </si>
  <si>
    <t>3.20.</t>
  </si>
  <si>
    <t>Dobava isporuka i ugradnja zaštitni prekidač, C karakteristika, 16A, 1-polni, 10kA</t>
  </si>
  <si>
    <t>3.21.</t>
  </si>
  <si>
    <t>Dobava isporuka i ugradnja zidni ormar, metalni, IP66, 1000x800x260 (VxŠxD)</t>
  </si>
  <si>
    <t>3.22.</t>
  </si>
  <si>
    <t>Dobava isporuka i ugradnja zidni ormar, metalni, IP66, 1000x600x260 (VxŠxD)</t>
  </si>
  <si>
    <t>Dobava isporuka i ugradnja razdjelnik nazidni, IP65, 2-redni, 24 modula, prozirna vrata</t>
  </si>
  <si>
    <t>SPECIFIKACIJA OPREME I RADOVA NA REKONSTRUKCIJI ENERGETSKOG RAZVODA OBJEKTA</t>
  </si>
  <si>
    <t>Dobava i ugradnja nazidnog  AC ormarića IP 65, 2-redni, 24 modula</t>
  </si>
  <si>
    <t>1.9.</t>
  </si>
  <si>
    <t>1.10.</t>
  </si>
  <si>
    <t>1.11.</t>
  </si>
  <si>
    <t>1.12.</t>
  </si>
  <si>
    <t>1.13.</t>
  </si>
  <si>
    <t>Nazivna snaga 8700 W</t>
  </si>
  <si>
    <t>Maksimalna snaga svakog MPPT ulaza: 4800 W</t>
  </si>
  <si>
    <t>Nazivna snaga 8500 W</t>
  </si>
  <si>
    <t xml:space="preserve"> UKUPNO (HRK) </t>
  </si>
  <si>
    <t xml:space="preserve"> jed. cijena (HRK)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</si>
</sst>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kn&quot;"/>
    <numFmt numFmtId="165" formatCode="#,##0.00_ ;\-#,##0.00\ "/>
  </numFmts>
  <fonts count="13" x14ac:knownFonts="1">
    <font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u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name val="Calibri"/>
      <family val="2"/>
    </font>
    <font>
      <sz val="10"/>
      <name val="Calibri"/>
      <family val="2"/>
      <charset val="238"/>
      <scheme val="minor"/>
    </font>
    <font>
      <b/>
      <sz val="11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  <charset val="238"/>
      <scheme val="minor"/>
    </font>
    <font>
      <b/>
      <sz val="1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3" fillId="0" borderId="0" xfId="0" applyFont="1"/>
    <xf numFmtId="0" fontId="3" fillId="0" borderId="0" xfId="0" applyFont="1" applyAlignment="1">
      <alignment vertical="top"/>
    </xf>
    <xf numFmtId="4" fontId="3" fillId="0" borderId="0" xfId="0" applyNumberFormat="1" applyFont="1"/>
    <xf numFmtId="0" fontId="1" fillId="0" borderId="0" xfId="0" applyFont="1" applyBorder="1"/>
    <xf numFmtId="0" fontId="1" fillId="0" borderId="0" xfId="0" applyFont="1" applyBorder="1" applyAlignment="1">
      <alignment shrinkToFit="1"/>
    </xf>
    <xf numFmtId="4" fontId="1" fillId="0" borderId="0" xfId="0" applyNumberFormat="1" applyFont="1" applyBorder="1"/>
    <xf numFmtId="0" fontId="1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vertical="center"/>
    </xf>
    <xf numFmtId="0" fontId="4" fillId="0" borderId="2" xfId="0" applyFont="1" applyFill="1" applyBorder="1" applyAlignment="1">
      <alignment vertical="center" wrapText="1" shrinkToFit="1"/>
    </xf>
    <xf numFmtId="0" fontId="4" fillId="0" borderId="0" xfId="0" applyFont="1" applyFill="1" applyBorder="1" applyAlignment="1">
      <alignment vertical="center" wrapText="1" shrinkToFit="1"/>
    </xf>
    <xf numFmtId="0" fontId="4" fillId="0" borderId="3" xfId="0" applyFont="1" applyFill="1" applyBorder="1" applyAlignment="1">
      <alignment vertical="center" wrapText="1" shrinkToFi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 shrinkToFit="1"/>
    </xf>
    <xf numFmtId="0" fontId="4" fillId="0" borderId="0" xfId="0" applyFont="1" applyFill="1" applyBorder="1" applyAlignment="1">
      <alignment horizontal="center" vertical="center" wrapText="1"/>
    </xf>
    <xf numFmtId="4" fontId="4" fillId="0" borderId="0" xfId="0" applyNumberFormat="1" applyFont="1" applyFill="1" applyBorder="1" applyAlignment="1">
      <alignment horizontal="center" vertical="center" wrapText="1"/>
    </xf>
    <xf numFmtId="164" fontId="1" fillId="0" borderId="0" xfId="0" applyNumberFormat="1" applyFont="1" applyAlignment="1">
      <alignment horizontal="center" vertical="top" wrapText="1"/>
    </xf>
    <xf numFmtId="0" fontId="3" fillId="0" borderId="0" xfId="0" applyFont="1" applyAlignment="1">
      <alignment wrapText="1" shrinkToFit="1"/>
    </xf>
    <xf numFmtId="0" fontId="3" fillId="0" borderId="1" xfId="0" applyFont="1" applyBorder="1" applyAlignment="1">
      <alignment wrapText="1" shrinkToFit="1"/>
    </xf>
    <xf numFmtId="0" fontId="3" fillId="0" borderId="0" xfId="0" applyFont="1" applyBorder="1" applyAlignment="1">
      <alignment wrapText="1" shrinkToFit="1"/>
    </xf>
    <xf numFmtId="0" fontId="5" fillId="0" borderId="0" xfId="0" applyFont="1" applyBorder="1" applyAlignment="1">
      <alignment vertical="center" wrapText="1"/>
    </xf>
    <xf numFmtId="0" fontId="7" fillId="0" borderId="0" xfId="0" applyFont="1"/>
    <xf numFmtId="0" fontId="9" fillId="0" borderId="0" xfId="0" applyFont="1"/>
    <xf numFmtId="0" fontId="8" fillId="0" borderId="0" xfId="0" applyFont="1"/>
    <xf numFmtId="164" fontId="1" fillId="0" borderId="0" xfId="0" applyNumberFormat="1" applyFont="1" applyAlignment="1">
      <alignment vertical="top" wrapText="1"/>
    </xf>
    <xf numFmtId="0" fontId="11" fillId="0" borderId="0" xfId="0" applyFont="1" applyBorder="1" applyAlignment="1">
      <alignment vertical="center" wrapText="1"/>
    </xf>
    <xf numFmtId="0" fontId="9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0" fillId="0" borderId="1" xfId="0" applyFont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justify" vertical="top" wrapText="1"/>
    </xf>
    <xf numFmtId="0" fontId="3" fillId="0" borderId="1" xfId="0" applyFont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4" fontId="4" fillId="0" borderId="1" xfId="0" applyNumberFormat="1" applyFont="1" applyFill="1" applyBorder="1" applyAlignment="1">
      <alignment horizontal="right" vertical="center" wrapText="1"/>
    </xf>
    <xf numFmtId="4" fontId="1" fillId="2" borderId="0" xfId="0" applyNumberFormat="1" applyFont="1" applyFill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right" vertical="center" wrapText="1"/>
    </xf>
    <xf numFmtId="165" fontId="0" fillId="0" borderId="1" xfId="0" applyNumberFormat="1" applyFont="1" applyBorder="1" applyAlignment="1">
      <alignment horizontal="right" vertical="center" wrapText="1"/>
    </xf>
    <xf numFmtId="0" fontId="1" fillId="2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6" fontId="1" fillId="0" borderId="0" xfId="0" quotePrefix="1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4" fontId="4" fillId="0" borderId="1" xfId="0" applyNumberFormat="1" applyFont="1" applyFill="1" applyBorder="1" applyAlignment="1" applyProtection="1">
      <alignment horizontal="right" vertical="center" wrapText="1"/>
      <protection locked="0"/>
    </xf>
    <xf numFmtId="4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/>
    </xf>
    <xf numFmtId="0" fontId="1" fillId="0" borderId="0" xfId="0" applyFont="1" applyAlignment="1" applyProtection="1">
      <alignment vertical="top" wrapText="1"/>
    </xf>
    <xf numFmtId="0" fontId="3" fillId="0" borderId="0" xfId="0" applyFont="1" applyAlignment="1" applyProtection="1">
      <alignment vertical="top" wrapText="1"/>
    </xf>
    <xf numFmtId="0" fontId="3" fillId="0" borderId="0" xfId="0" applyFont="1" applyProtection="1"/>
    <xf numFmtId="4" fontId="3" fillId="0" borderId="0" xfId="0" applyNumberFormat="1" applyFont="1" applyProtection="1"/>
    <xf numFmtId="0" fontId="1" fillId="0" borderId="0" xfId="0" applyFont="1" applyAlignment="1" applyProtection="1">
      <alignment horizontal="center" vertical="center" wrapText="1"/>
    </xf>
    <xf numFmtId="0" fontId="2" fillId="0" borderId="0" xfId="0" applyFont="1" applyAlignment="1" applyProtection="1">
      <alignment vertical="top" wrapText="1"/>
    </xf>
    <xf numFmtId="0" fontId="3" fillId="0" borderId="0" xfId="0" applyFont="1" applyAlignment="1" applyProtection="1">
      <alignment wrapText="1"/>
    </xf>
    <xf numFmtId="4" fontId="3" fillId="0" borderId="0" xfId="0" applyNumberFormat="1" applyFont="1" applyAlignment="1" applyProtection="1">
      <alignment vertical="top"/>
    </xf>
    <xf numFmtId="0" fontId="3" fillId="0" borderId="0" xfId="0" applyFont="1" applyAlignment="1" applyProtection="1">
      <alignment horizontal="center" vertical="center" wrapText="1"/>
    </xf>
    <xf numFmtId="0" fontId="3" fillId="0" borderId="0" xfId="0" applyFont="1" applyAlignment="1" applyProtection="1">
      <alignment horizontal="left" vertical="center" wrapText="1"/>
    </xf>
    <xf numFmtId="0" fontId="4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vertical="center" wrapText="1" shrinkToFit="1"/>
    </xf>
    <xf numFmtId="4" fontId="4" fillId="0" borderId="0" xfId="0" applyNumberFormat="1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center" vertical="center" wrapText="1"/>
    </xf>
    <xf numFmtId="165" fontId="10" fillId="0" borderId="1" xfId="0" applyNumberFormat="1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left" vertical="center" wrapText="1"/>
    </xf>
    <xf numFmtId="0" fontId="0" fillId="0" borderId="0" xfId="0" applyAlignment="1" applyProtection="1">
      <alignment wrapText="1"/>
    </xf>
    <xf numFmtId="0" fontId="0" fillId="0" borderId="0" xfId="0" applyAlignment="1" applyProtection="1">
      <alignment horizontal="left" wrapText="1"/>
    </xf>
    <xf numFmtId="0" fontId="9" fillId="0" borderId="0" xfId="0" applyFont="1" applyAlignment="1" applyProtection="1">
      <alignment horizontal="left" vertical="center"/>
    </xf>
    <xf numFmtId="0" fontId="12" fillId="0" borderId="0" xfId="0" applyFont="1" applyAlignment="1" applyProtection="1">
      <alignment horizontal="left" vertical="center"/>
    </xf>
    <xf numFmtId="0" fontId="3" fillId="0" borderId="0" xfId="0" applyFont="1" applyAlignment="1">
      <alignment horizont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4" fontId="4" fillId="0" borderId="2" xfId="0" applyNumberFormat="1" applyFont="1" applyFill="1" applyBorder="1" applyAlignment="1" applyProtection="1">
      <alignment horizontal="right" vertical="center" wrapText="1"/>
      <protection locked="0"/>
    </xf>
    <xf numFmtId="4" fontId="4" fillId="0" borderId="0" xfId="0" applyNumberFormat="1" applyFont="1" applyFill="1" applyBorder="1" applyAlignment="1" applyProtection="1">
      <alignment horizontal="right" vertical="center" wrapText="1"/>
      <protection locked="0"/>
    </xf>
    <xf numFmtId="4" fontId="4" fillId="0" borderId="2" xfId="0" applyNumberFormat="1" applyFont="1" applyFill="1" applyBorder="1" applyAlignment="1">
      <alignment horizontal="right" vertical="center" wrapText="1"/>
    </xf>
    <xf numFmtId="4" fontId="4" fillId="0" borderId="0" xfId="0" applyNumberFormat="1" applyFont="1" applyFill="1" applyBorder="1" applyAlignment="1">
      <alignment horizontal="right" vertical="center" wrapText="1"/>
    </xf>
    <xf numFmtId="164" fontId="1" fillId="0" borderId="0" xfId="0" applyNumberFormat="1" applyFont="1" applyAlignment="1" applyProtection="1">
      <alignment horizontal="left" vertical="top" wrapText="1"/>
    </xf>
    <xf numFmtId="0" fontId="1" fillId="0" borderId="0" xfId="0" applyFont="1" applyAlignment="1" applyProtection="1">
      <alignment horizontal="left" vertical="top" wrapText="1"/>
    </xf>
    <xf numFmtId="0" fontId="1" fillId="0" borderId="0" xfId="0" applyFont="1" applyAlignment="1">
      <alignment horizontal="center"/>
    </xf>
    <xf numFmtId="164" fontId="1" fillId="0" borderId="0" xfId="0" applyNumberFormat="1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 wrapText="1"/>
    </xf>
    <xf numFmtId="4" fontId="4" fillId="0" borderId="3" xfId="0" applyNumberFormat="1" applyFont="1" applyFill="1" applyBorder="1" applyAlignment="1" applyProtection="1">
      <alignment horizontal="right" vertical="center" wrapText="1"/>
      <protection locked="0"/>
    </xf>
    <xf numFmtId="4" fontId="4" fillId="0" borderId="3" xfId="0" applyNumberFormat="1" applyFont="1" applyFill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122331</xdr:colOff>
      <xdr:row>0</xdr:row>
      <xdr:rowOff>82176</xdr:rowOff>
    </xdr:from>
    <xdr:to>
      <xdr:col>1</xdr:col>
      <xdr:colOff>1484406</xdr:colOff>
      <xdr:row>4</xdr:row>
      <xdr:rowOff>261380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9ACAA0FD-E0C8-46E3-BB40-A72A23AFA98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9447" b="13884"/>
        <a:stretch/>
      </xdr:blipFill>
      <xdr:spPr>
        <a:xfrm>
          <a:off x="122331" y="82176"/>
          <a:ext cx="1871009" cy="896380"/>
        </a:xfrm>
        <a:prstGeom prst="rect">
          <a:avLst/>
        </a:prstGeom>
      </xdr:spPr>
    </xdr:pic>
    <xdr:clientData/>
  </xdr:twoCellAnchor>
  <xdr:twoCellAnchor editAs="oneCell">
    <xdr:from>
      <xdr:col>1</xdr:col>
      <xdr:colOff>1787229</xdr:colOff>
      <xdr:row>2</xdr:row>
      <xdr:rowOff>115086</xdr:rowOff>
    </xdr:from>
    <xdr:to>
      <xdr:col>3</xdr:col>
      <xdr:colOff>392893</xdr:colOff>
      <xdr:row>4</xdr:row>
      <xdr:rowOff>19115</xdr:rowOff>
    </xdr:to>
    <xdr:pic>
      <xdr:nvPicPr>
        <xdr:cNvPr id="5" name="Slika 4">
          <a:extLst>
            <a:ext uri="{FF2B5EF4-FFF2-40B4-BE49-F238E27FC236}">
              <a16:creationId xmlns:a16="http://schemas.microsoft.com/office/drawing/2014/main" id="{13C413F7-F5B6-43BA-A5F7-40D35EDFCD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3288" y="473674"/>
          <a:ext cx="1915134" cy="262617"/>
        </a:xfrm>
        <a:prstGeom prst="rect">
          <a:avLst/>
        </a:prstGeom>
      </xdr:spPr>
    </xdr:pic>
    <xdr:clientData/>
  </xdr:twoCellAnchor>
  <xdr:twoCellAnchor editAs="oneCell">
    <xdr:from>
      <xdr:col>4</xdr:col>
      <xdr:colOff>165422</xdr:colOff>
      <xdr:row>0</xdr:row>
      <xdr:rowOff>0</xdr:rowOff>
    </xdr:from>
    <xdr:to>
      <xdr:col>5</xdr:col>
      <xdr:colOff>413851</xdr:colOff>
      <xdr:row>4</xdr:row>
      <xdr:rowOff>254610</xdr:rowOff>
    </xdr:to>
    <xdr:pic>
      <xdr:nvPicPr>
        <xdr:cNvPr id="7" name="Slika 6">
          <a:extLst>
            <a:ext uri="{FF2B5EF4-FFF2-40B4-BE49-F238E27FC236}">
              <a16:creationId xmlns:a16="http://schemas.microsoft.com/office/drawing/2014/main" id="{9EE83642-15A8-4915-A0CF-AD15413BBA6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6776"/>
        <a:stretch/>
      </xdr:blipFill>
      <xdr:spPr>
        <a:xfrm>
          <a:off x="4438598" y="0"/>
          <a:ext cx="1174782" cy="9717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59"/>
  <sheetViews>
    <sheetView tabSelected="1" view="pageBreakPreview" zoomScale="70" zoomScaleNormal="110" zoomScaleSheetLayoutView="70" workbookViewId="0">
      <pane ySplit="6" topLeftCell="A7" activePane="bottomLeft" state="frozen"/>
      <selection pane="bottomLeft" activeCell="E102" sqref="E102:E107"/>
    </sheetView>
  </sheetViews>
  <sheetFormatPr defaultColWidth="8.7109375" defaultRowHeight="15" x14ac:dyDescent="0.25"/>
  <cols>
    <col min="1" max="1" width="7.5703125" style="39" customWidth="1"/>
    <col min="2" max="2" width="39.85546875" style="1" customWidth="1"/>
    <col min="3" max="3" width="8.28515625" style="1" customWidth="1"/>
    <col min="4" max="4" width="8.7109375" style="1"/>
    <col min="5" max="5" width="13.5703125" style="3" bestFit="1" customWidth="1"/>
    <col min="6" max="6" width="15" style="3" customWidth="1"/>
    <col min="7" max="7" width="14.7109375" style="1" customWidth="1"/>
    <col min="8" max="8" width="10.28515625" style="1" bestFit="1" customWidth="1"/>
    <col min="9" max="9" width="11" style="1" bestFit="1" customWidth="1"/>
    <col min="10" max="10" width="8.7109375" style="1"/>
    <col min="11" max="11" width="37.42578125" style="1" customWidth="1"/>
    <col min="12" max="12" width="11" style="1" bestFit="1" customWidth="1"/>
    <col min="13" max="16384" width="8.7109375" style="1"/>
  </cols>
  <sheetData>
    <row r="1" spans="1:6" x14ac:dyDescent="0.25">
      <c r="A1" s="66"/>
      <c r="B1" s="66"/>
      <c r="C1" s="66"/>
      <c r="D1" s="66"/>
      <c r="E1" s="66"/>
      <c r="F1" s="66"/>
    </row>
    <row r="2" spans="1:6" x14ac:dyDescent="0.25">
      <c r="A2" s="66"/>
      <c r="B2" s="66"/>
      <c r="C2" s="66"/>
      <c r="D2" s="66"/>
      <c r="E2" s="66"/>
      <c r="F2" s="66"/>
    </row>
    <row r="3" spans="1:6" x14ac:dyDescent="0.25">
      <c r="A3" s="66"/>
      <c r="B3" s="66"/>
      <c r="C3" s="66"/>
      <c r="D3" s="66"/>
      <c r="E3" s="66"/>
      <c r="F3" s="66"/>
    </row>
    <row r="4" spans="1:6" x14ac:dyDescent="0.25">
      <c r="A4" s="66"/>
      <c r="B4" s="66"/>
      <c r="C4" s="66"/>
      <c r="D4" s="66"/>
      <c r="E4" s="66"/>
      <c r="F4" s="66"/>
    </row>
    <row r="5" spans="1:6" ht="24.75" customHeight="1" x14ac:dyDescent="0.25">
      <c r="A5" s="66"/>
      <c r="B5" s="66"/>
      <c r="C5" s="66"/>
      <c r="D5" s="66"/>
      <c r="E5" s="66"/>
      <c r="F5" s="66"/>
    </row>
    <row r="6" spans="1:6" ht="30" customHeight="1" x14ac:dyDescent="0.25">
      <c r="A6" s="38" t="s">
        <v>0</v>
      </c>
      <c r="B6" s="38" t="s">
        <v>1</v>
      </c>
      <c r="C6" s="38" t="s">
        <v>2</v>
      </c>
      <c r="D6" s="38" t="s">
        <v>3</v>
      </c>
      <c r="E6" s="35" t="s">
        <v>160</v>
      </c>
      <c r="F6" s="35" t="s">
        <v>159</v>
      </c>
    </row>
    <row r="7" spans="1:6" x14ac:dyDescent="0.25">
      <c r="A7" s="45"/>
      <c r="B7" s="74" t="s">
        <v>102</v>
      </c>
      <c r="C7" s="74"/>
      <c r="D7" s="74"/>
      <c r="E7" s="74"/>
      <c r="F7" s="74"/>
    </row>
    <row r="8" spans="1:6" x14ac:dyDescent="0.25">
      <c r="A8" s="45"/>
      <c r="B8" s="46" t="s">
        <v>4</v>
      </c>
      <c r="C8" s="47"/>
      <c r="D8" s="48"/>
      <c r="E8" s="49"/>
      <c r="F8" s="49"/>
    </row>
    <row r="9" spans="1:6" x14ac:dyDescent="0.25">
      <c r="A9" s="50" t="s">
        <v>5</v>
      </c>
      <c r="B9" s="73" t="s">
        <v>35</v>
      </c>
      <c r="C9" s="73"/>
      <c r="D9" s="73"/>
      <c r="E9" s="73"/>
      <c r="F9" s="73"/>
    </row>
    <row r="10" spans="1:6" x14ac:dyDescent="0.25">
      <c r="A10" s="50" t="s">
        <v>29</v>
      </c>
      <c r="B10" s="64" t="s">
        <v>101</v>
      </c>
      <c r="C10" s="64"/>
      <c r="D10" s="64"/>
      <c r="E10" s="64"/>
      <c r="F10" s="64"/>
    </row>
    <row r="11" spans="1:6" x14ac:dyDescent="0.25">
      <c r="A11" s="50" t="s">
        <v>6</v>
      </c>
      <c r="B11" s="65" t="s">
        <v>149</v>
      </c>
      <c r="C11" s="65"/>
      <c r="D11" s="65"/>
      <c r="E11" s="65"/>
      <c r="F11" s="65"/>
    </row>
    <row r="12" spans="1:6" x14ac:dyDescent="0.25">
      <c r="A12" s="50"/>
      <c r="B12" s="65"/>
      <c r="C12" s="65"/>
      <c r="D12" s="65"/>
      <c r="E12" s="65"/>
      <c r="F12" s="65"/>
    </row>
    <row r="13" spans="1:6" x14ac:dyDescent="0.25">
      <c r="A13" s="45"/>
      <c r="B13" s="51" t="s">
        <v>7</v>
      </c>
      <c r="C13" s="47"/>
      <c r="D13" s="52"/>
      <c r="E13" s="53"/>
      <c r="F13" s="53"/>
    </row>
    <row r="14" spans="1:6" ht="40.5" customHeight="1" x14ac:dyDescent="0.25">
      <c r="A14" s="45"/>
      <c r="B14" s="61" t="s">
        <v>8</v>
      </c>
      <c r="C14" s="62"/>
      <c r="D14" s="62"/>
      <c r="E14" s="62"/>
      <c r="F14" s="62"/>
    </row>
    <row r="15" spans="1:6" ht="117.75" customHeight="1" x14ac:dyDescent="0.25">
      <c r="A15" s="45"/>
      <c r="B15" s="61" t="s">
        <v>28</v>
      </c>
      <c r="C15" s="63"/>
      <c r="D15" s="63"/>
      <c r="E15" s="63"/>
      <c r="F15" s="63"/>
    </row>
    <row r="16" spans="1:6" ht="54.75" customHeight="1" x14ac:dyDescent="0.25">
      <c r="A16" s="45"/>
      <c r="B16" s="61" t="s">
        <v>9</v>
      </c>
      <c r="C16" s="62"/>
      <c r="D16" s="62"/>
      <c r="E16" s="62"/>
      <c r="F16" s="62"/>
    </row>
    <row r="17" spans="1:6" x14ac:dyDescent="0.25">
      <c r="A17" s="45"/>
      <c r="B17" s="61" t="s">
        <v>10</v>
      </c>
      <c r="C17" s="62"/>
      <c r="D17" s="62"/>
      <c r="E17" s="62"/>
      <c r="F17" s="62"/>
    </row>
    <row r="18" spans="1:6" ht="44.25" customHeight="1" x14ac:dyDescent="0.25">
      <c r="A18" s="54" t="s">
        <v>11</v>
      </c>
      <c r="B18" s="61" t="s">
        <v>12</v>
      </c>
      <c r="C18" s="62"/>
      <c r="D18" s="62"/>
      <c r="E18" s="62"/>
      <c r="F18" s="62"/>
    </row>
    <row r="19" spans="1:6" x14ac:dyDescent="0.25">
      <c r="A19" s="54" t="s">
        <v>11</v>
      </c>
      <c r="B19" s="61" t="s">
        <v>13</v>
      </c>
      <c r="C19" s="62"/>
      <c r="D19" s="62"/>
      <c r="E19" s="62"/>
      <c r="F19" s="62"/>
    </row>
    <row r="20" spans="1:6" x14ac:dyDescent="0.25">
      <c r="A20" s="54"/>
      <c r="B20" s="61" t="s">
        <v>14</v>
      </c>
      <c r="C20" s="62"/>
      <c r="D20" s="62"/>
      <c r="E20" s="62"/>
      <c r="F20" s="62"/>
    </row>
    <row r="21" spans="1:6" x14ac:dyDescent="0.25">
      <c r="A21" s="54"/>
      <c r="B21" s="61" t="s">
        <v>15</v>
      </c>
      <c r="C21" s="62"/>
      <c r="D21" s="62"/>
      <c r="E21" s="62"/>
      <c r="F21" s="62"/>
    </row>
    <row r="22" spans="1:6" x14ac:dyDescent="0.25">
      <c r="A22" s="54"/>
      <c r="B22" s="61" t="s">
        <v>16</v>
      </c>
      <c r="C22" s="62"/>
      <c r="D22" s="62"/>
      <c r="E22" s="62"/>
      <c r="F22" s="62"/>
    </row>
    <row r="23" spans="1:6" x14ac:dyDescent="0.25">
      <c r="A23" s="54"/>
      <c r="B23" s="55" t="s">
        <v>17</v>
      </c>
      <c r="C23" s="47"/>
      <c r="D23" s="52"/>
      <c r="E23" s="53"/>
      <c r="F23" s="53"/>
    </row>
    <row r="24" spans="1:6" x14ac:dyDescent="0.25">
      <c r="A24" s="54"/>
      <c r="B24" s="55" t="s">
        <v>18</v>
      </c>
      <c r="C24" s="47"/>
      <c r="D24" s="52"/>
      <c r="E24" s="53"/>
      <c r="F24" s="53"/>
    </row>
    <row r="25" spans="1:6" ht="39.75" customHeight="1" x14ac:dyDescent="0.25">
      <c r="A25" s="54" t="s">
        <v>11</v>
      </c>
      <c r="B25" s="61" t="s">
        <v>19</v>
      </c>
      <c r="C25" s="62"/>
      <c r="D25" s="62"/>
      <c r="E25" s="62"/>
      <c r="F25" s="62"/>
    </row>
    <row r="26" spans="1:6" ht="36.75" customHeight="1" x14ac:dyDescent="0.25">
      <c r="A26" s="45"/>
      <c r="B26" s="61" t="s">
        <v>20</v>
      </c>
      <c r="C26" s="62"/>
      <c r="D26" s="62"/>
      <c r="E26" s="62"/>
      <c r="F26" s="62"/>
    </row>
    <row r="27" spans="1:6" ht="37.5" customHeight="1" x14ac:dyDescent="0.25">
      <c r="A27" s="45"/>
      <c r="B27" s="61" t="s">
        <v>21</v>
      </c>
      <c r="C27" s="62"/>
      <c r="D27" s="62"/>
      <c r="E27" s="62"/>
      <c r="F27" s="62"/>
    </row>
    <row r="28" spans="1:6" ht="28.5" customHeight="1" x14ac:dyDescent="0.25">
      <c r="A28" s="45"/>
      <c r="B28" s="61" t="s">
        <v>22</v>
      </c>
      <c r="C28" s="62"/>
      <c r="D28" s="62"/>
      <c r="E28" s="62"/>
      <c r="F28" s="62"/>
    </row>
    <row r="29" spans="1:6" x14ac:dyDescent="0.25">
      <c r="A29" s="45"/>
      <c r="B29" s="52"/>
      <c r="C29" s="47"/>
      <c r="D29" s="52"/>
      <c r="E29" s="53"/>
      <c r="F29" s="53"/>
    </row>
    <row r="30" spans="1:6" x14ac:dyDescent="0.25">
      <c r="A30" s="56"/>
      <c r="B30" s="57"/>
      <c r="C30" s="56"/>
      <c r="D30" s="56"/>
      <c r="E30" s="56"/>
      <c r="F30" s="58"/>
    </row>
    <row r="31" spans="1:6" x14ac:dyDescent="0.25">
      <c r="A31" s="59" t="str">
        <f>A9</f>
        <v>1.</v>
      </c>
      <c r="B31" s="73" t="str">
        <f>B9</f>
        <v>SPECIFIKACIJA OPREME I RADOVA ZA INSTALACIJU FOTONAPONSKE ELEKTRANE</v>
      </c>
      <c r="C31" s="73"/>
      <c r="D31" s="73"/>
      <c r="E31" s="73"/>
      <c r="F31" s="73"/>
    </row>
    <row r="32" spans="1:6" x14ac:dyDescent="0.25">
      <c r="A32" s="13"/>
      <c r="B32" s="10"/>
      <c r="C32" s="15"/>
      <c r="D32" s="15"/>
      <c r="E32" s="15"/>
      <c r="F32" s="16"/>
    </row>
    <row r="33" spans="1:6" ht="45" x14ac:dyDescent="0.25">
      <c r="A33" s="67" t="s">
        <v>23</v>
      </c>
      <c r="B33" s="9" t="s">
        <v>47</v>
      </c>
      <c r="C33" s="67" t="s">
        <v>27</v>
      </c>
      <c r="D33" s="67">
        <f>80+2*18</f>
        <v>116</v>
      </c>
      <c r="E33" s="69"/>
      <c r="F33" s="71">
        <f>D33*E33</f>
        <v>0</v>
      </c>
    </row>
    <row r="34" spans="1:6" x14ac:dyDescent="0.25">
      <c r="A34" s="68"/>
      <c r="B34" s="10" t="s">
        <v>81</v>
      </c>
      <c r="C34" s="68"/>
      <c r="D34" s="68"/>
      <c r="E34" s="70"/>
      <c r="F34" s="72"/>
    </row>
    <row r="35" spans="1:6" x14ac:dyDescent="0.25">
      <c r="A35" s="68"/>
      <c r="B35" s="10" t="s">
        <v>64</v>
      </c>
      <c r="C35" s="68"/>
      <c r="D35" s="68"/>
      <c r="E35" s="70"/>
      <c r="F35" s="72"/>
    </row>
    <row r="36" spans="1:6" x14ac:dyDescent="0.25">
      <c r="A36" s="68"/>
      <c r="B36" s="10" t="s">
        <v>41</v>
      </c>
      <c r="C36" s="68"/>
      <c r="D36" s="68"/>
      <c r="E36" s="70"/>
      <c r="F36" s="72"/>
    </row>
    <row r="37" spans="1:6" ht="30" x14ac:dyDescent="0.25">
      <c r="A37" s="68"/>
      <c r="B37" s="10" t="s">
        <v>42</v>
      </c>
      <c r="C37" s="68"/>
      <c r="D37" s="68"/>
      <c r="E37" s="70"/>
      <c r="F37" s="72"/>
    </row>
    <row r="38" spans="1:6" ht="30" x14ac:dyDescent="0.25">
      <c r="A38" s="68"/>
      <c r="B38" s="14" t="s">
        <v>43</v>
      </c>
      <c r="C38" s="68"/>
      <c r="D38" s="68"/>
      <c r="E38" s="70"/>
      <c r="F38" s="72"/>
    </row>
    <row r="39" spans="1:6" x14ac:dyDescent="0.25">
      <c r="A39" s="68"/>
      <c r="B39" s="10" t="s">
        <v>65</v>
      </c>
      <c r="C39" s="68"/>
      <c r="D39" s="68"/>
      <c r="E39" s="70"/>
      <c r="F39" s="72"/>
    </row>
    <row r="40" spans="1:6" x14ac:dyDescent="0.25">
      <c r="A40" s="68"/>
      <c r="B40" s="10" t="s">
        <v>44</v>
      </c>
      <c r="C40" s="68"/>
      <c r="D40" s="68"/>
      <c r="E40" s="70"/>
      <c r="F40" s="72"/>
    </row>
    <row r="41" spans="1:6" x14ac:dyDescent="0.25">
      <c r="A41" s="68"/>
      <c r="B41" s="10" t="s">
        <v>66</v>
      </c>
      <c r="C41" s="68"/>
      <c r="D41" s="68"/>
      <c r="E41" s="70"/>
      <c r="F41" s="72"/>
    </row>
    <row r="42" spans="1:6" x14ac:dyDescent="0.25">
      <c r="A42" s="68"/>
      <c r="B42" s="10" t="s">
        <v>67</v>
      </c>
      <c r="C42" s="68"/>
      <c r="D42" s="68"/>
      <c r="E42" s="70"/>
      <c r="F42" s="72"/>
    </row>
    <row r="43" spans="1:6" x14ac:dyDescent="0.25">
      <c r="A43" s="68"/>
      <c r="B43" s="10" t="s">
        <v>68</v>
      </c>
      <c r="C43" s="68"/>
      <c r="D43" s="68"/>
      <c r="E43" s="70"/>
      <c r="F43" s="72"/>
    </row>
    <row r="44" spans="1:6" x14ac:dyDescent="0.25">
      <c r="A44" s="68"/>
      <c r="B44" s="10" t="s">
        <v>69</v>
      </c>
      <c r="C44" s="68"/>
      <c r="D44" s="68"/>
      <c r="E44" s="70"/>
      <c r="F44" s="72"/>
    </row>
    <row r="45" spans="1:6" ht="30" x14ac:dyDescent="0.25">
      <c r="A45" s="68"/>
      <c r="B45" s="10" t="s">
        <v>45</v>
      </c>
      <c r="C45" s="68"/>
      <c r="D45" s="68"/>
      <c r="E45" s="70"/>
      <c r="F45" s="72"/>
    </row>
    <row r="46" spans="1:6" ht="33.75" customHeight="1" x14ac:dyDescent="0.25">
      <c r="A46" s="68"/>
      <c r="B46" s="10" t="s">
        <v>70</v>
      </c>
      <c r="C46" s="68"/>
      <c r="D46" s="68"/>
      <c r="E46" s="70"/>
      <c r="F46" s="72"/>
    </row>
    <row r="47" spans="1:6" ht="30" x14ac:dyDescent="0.25">
      <c r="A47" s="12" t="s">
        <v>83</v>
      </c>
      <c r="B47" s="33" t="s">
        <v>75</v>
      </c>
      <c r="C47" s="12" t="s">
        <v>31</v>
      </c>
      <c r="D47" s="12">
        <f>300+125</f>
        <v>425</v>
      </c>
      <c r="E47" s="43"/>
      <c r="F47" s="34">
        <f>D47*E47</f>
        <v>0</v>
      </c>
    </row>
    <row r="48" spans="1:6" ht="30" x14ac:dyDescent="0.25">
      <c r="A48" s="12" t="s">
        <v>84</v>
      </c>
      <c r="B48" s="33" t="s">
        <v>76</v>
      </c>
      <c r="C48" s="12" t="s">
        <v>31</v>
      </c>
      <c r="D48" s="12">
        <v>15</v>
      </c>
      <c r="E48" s="43"/>
      <c r="F48" s="34">
        <f t="shared" ref="F48:F52" si="0">D48*E48</f>
        <v>0</v>
      </c>
    </row>
    <row r="49" spans="1:6" ht="45" x14ac:dyDescent="0.25">
      <c r="A49" s="12" t="s">
        <v>89</v>
      </c>
      <c r="B49" s="9" t="s">
        <v>78</v>
      </c>
      <c r="C49" s="12" t="s">
        <v>31</v>
      </c>
      <c r="D49" s="12">
        <v>10</v>
      </c>
      <c r="E49" s="43"/>
      <c r="F49" s="34">
        <f t="shared" si="0"/>
        <v>0</v>
      </c>
    </row>
    <row r="50" spans="1:6" ht="30" x14ac:dyDescent="0.25">
      <c r="A50" s="12" t="s">
        <v>90</v>
      </c>
      <c r="B50" s="9" t="s">
        <v>79</v>
      </c>
      <c r="C50" s="12" t="s">
        <v>31</v>
      </c>
      <c r="D50" s="12">
        <v>40</v>
      </c>
      <c r="E50" s="43"/>
      <c r="F50" s="34">
        <f t="shared" si="0"/>
        <v>0</v>
      </c>
    </row>
    <row r="51" spans="1:6" ht="55.15" customHeight="1" x14ac:dyDescent="0.25">
      <c r="A51" s="12" t="s">
        <v>91</v>
      </c>
      <c r="B51" s="33" t="s">
        <v>77</v>
      </c>
      <c r="C51" s="12" t="s">
        <v>27</v>
      </c>
      <c r="D51" s="12">
        <v>3</v>
      </c>
      <c r="E51" s="43"/>
      <c r="F51" s="34">
        <f t="shared" si="0"/>
        <v>0</v>
      </c>
    </row>
    <row r="52" spans="1:6" ht="30" x14ac:dyDescent="0.25">
      <c r="A52" s="12" t="s">
        <v>92</v>
      </c>
      <c r="B52" s="31" t="s">
        <v>150</v>
      </c>
      <c r="C52" s="12" t="s">
        <v>27</v>
      </c>
      <c r="D52" s="12">
        <v>1</v>
      </c>
      <c r="E52" s="43"/>
      <c r="F52" s="34">
        <f t="shared" si="0"/>
        <v>0</v>
      </c>
    </row>
    <row r="53" spans="1:6" ht="45" x14ac:dyDescent="0.25">
      <c r="A53" s="67" t="s">
        <v>97</v>
      </c>
      <c r="B53" s="9" t="s">
        <v>63</v>
      </c>
      <c r="C53" s="67" t="s">
        <v>27</v>
      </c>
      <c r="D53" s="67">
        <v>3</v>
      </c>
      <c r="E53" s="69"/>
      <c r="F53" s="71">
        <f>D53*E53</f>
        <v>0</v>
      </c>
    </row>
    <row r="54" spans="1:6" x14ac:dyDescent="0.25">
      <c r="A54" s="68"/>
      <c r="B54" s="10" t="s">
        <v>37</v>
      </c>
      <c r="C54" s="68"/>
      <c r="D54" s="68"/>
      <c r="E54" s="70"/>
      <c r="F54" s="72"/>
    </row>
    <row r="55" spans="1:6" x14ac:dyDescent="0.25">
      <c r="A55" s="68"/>
      <c r="B55" s="10" t="s">
        <v>36</v>
      </c>
      <c r="C55" s="68"/>
      <c r="D55" s="68"/>
      <c r="E55" s="70"/>
      <c r="F55" s="72"/>
    </row>
    <row r="56" spans="1:6" x14ac:dyDescent="0.25">
      <c r="A56" s="68"/>
      <c r="B56" s="10" t="s">
        <v>32</v>
      </c>
      <c r="C56" s="68"/>
      <c r="D56" s="68"/>
      <c r="E56" s="70"/>
      <c r="F56" s="72"/>
    </row>
    <row r="57" spans="1:6" x14ac:dyDescent="0.25">
      <c r="A57" s="68"/>
      <c r="B57" s="10" t="s">
        <v>33</v>
      </c>
      <c r="C57" s="68"/>
      <c r="D57" s="68"/>
      <c r="E57" s="70"/>
      <c r="F57" s="72"/>
    </row>
    <row r="58" spans="1:6" x14ac:dyDescent="0.25">
      <c r="A58" s="78"/>
      <c r="B58" s="11" t="s">
        <v>34</v>
      </c>
      <c r="C58" s="78"/>
      <c r="D58" s="78"/>
      <c r="E58" s="79"/>
      <c r="F58" s="80"/>
    </row>
    <row r="59" spans="1:6" ht="45" x14ac:dyDescent="0.25">
      <c r="A59" s="67" t="s">
        <v>151</v>
      </c>
      <c r="B59" s="9" t="s">
        <v>73</v>
      </c>
      <c r="C59" s="67" t="s">
        <v>27</v>
      </c>
      <c r="D59" s="67">
        <v>2</v>
      </c>
      <c r="E59" s="69"/>
      <c r="F59" s="71">
        <f>D59*E59</f>
        <v>0</v>
      </c>
    </row>
    <row r="60" spans="1:6" x14ac:dyDescent="0.25">
      <c r="A60" s="68"/>
      <c r="B60" s="10" t="s">
        <v>38</v>
      </c>
      <c r="C60" s="68"/>
      <c r="D60" s="68"/>
      <c r="E60" s="70"/>
      <c r="F60" s="72"/>
    </row>
    <row r="61" spans="1:6" x14ac:dyDescent="0.25">
      <c r="A61" s="68"/>
      <c r="B61" s="10" t="s">
        <v>74</v>
      </c>
      <c r="C61" s="68"/>
      <c r="D61" s="68"/>
      <c r="E61" s="70"/>
      <c r="F61" s="72"/>
    </row>
    <row r="62" spans="1:6" x14ac:dyDescent="0.25">
      <c r="A62" s="68"/>
      <c r="B62" s="10" t="s">
        <v>39</v>
      </c>
      <c r="C62" s="68"/>
      <c r="D62" s="68"/>
      <c r="E62" s="70"/>
      <c r="F62" s="72"/>
    </row>
    <row r="63" spans="1:6" x14ac:dyDescent="0.25">
      <c r="A63" s="68"/>
      <c r="B63" s="10" t="s">
        <v>33</v>
      </c>
      <c r="C63" s="68"/>
      <c r="D63" s="68"/>
      <c r="E63" s="70"/>
      <c r="F63" s="72"/>
    </row>
    <row r="64" spans="1:6" x14ac:dyDescent="0.25">
      <c r="A64" s="78"/>
      <c r="B64" s="11" t="s">
        <v>40</v>
      </c>
      <c r="C64" s="78"/>
      <c r="D64" s="78"/>
      <c r="E64" s="79"/>
      <c r="F64" s="80"/>
    </row>
    <row r="65" spans="1:6" ht="45" x14ac:dyDescent="0.25">
      <c r="A65" s="67" t="s">
        <v>152</v>
      </c>
      <c r="B65" s="9" t="s">
        <v>57</v>
      </c>
      <c r="C65" s="67" t="s">
        <v>27</v>
      </c>
      <c r="D65" s="67">
        <v>1</v>
      </c>
      <c r="E65" s="69"/>
      <c r="F65" s="71">
        <f>D65*E65</f>
        <v>0</v>
      </c>
    </row>
    <row r="66" spans="1:6" s="24" customFormat="1" x14ac:dyDescent="0.25">
      <c r="A66" s="68"/>
      <c r="B66" s="10" t="s">
        <v>58</v>
      </c>
      <c r="C66" s="68"/>
      <c r="D66" s="68"/>
      <c r="E66" s="70"/>
      <c r="F66" s="72"/>
    </row>
    <row r="67" spans="1:6" x14ac:dyDescent="0.25">
      <c r="A67" s="68"/>
      <c r="B67" s="10" t="s">
        <v>59</v>
      </c>
      <c r="C67" s="68"/>
      <c r="D67" s="68"/>
      <c r="E67" s="70"/>
      <c r="F67" s="72"/>
    </row>
    <row r="68" spans="1:6" x14ac:dyDescent="0.25">
      <c r="A68" s="68"/>
      <c r="B68" s="10" t="s">
        <v>60</v>
      </c>
      <c r="C68" s="68"/>
      <c r="D68" s="68"/>
      <c r="E68" s="70"/>
      <c r="F68" s="72"/>
    </row>
    <row r="69" spans="1:6" x14ac:dyDescent="0.25">
      <c r="A69" s="68"/>
      <c r="B69" s="10" t="s">
        <v>61</v>
      </c>
      <c r="C69" s="68"/>
      <c r="D69" s="68"/>
      <c r="E69" s="70"/>
      <c r="F69" s="72"/>
    </row>
    <row r="70" spans="1:6" x14ac:dyDescent="0.25">
      <c r="A70" s="78"/>
      <c r="B70" s="11" t="s">
        <v>62</v>
      </c>
      <c r="C70" s="78"/>
      <c r="D70" s="78"/>
      <c r="E70" s="79"/>
      <c r="F70" s="80"/>
    </row>
    <row r="71" spans="1:6" ht="45" x14ac:dyDescent="0.25">
      <c r="A71" s="67" t="s">
        <v>153</v>
      </c>
      <c r="B71" s="9" t="s">
        <v>46</v>
      </c>
      <c r="C71" s="67" t="s">
        <v>27</v>
      </c>
      <c r="D71" s="67">
        <v>1</v>
      </c>
      <c r="E71" s="69"/>
      <c r="F71" s="71">
        <f>D71*E71</f>
        <v>0</v>
      </c>
    </row>
    <row r="72" spans="1:6" x14ac:dyDescent="0.25">
      <c r="A72" s="68"/>
      <c r="B72" s="14" t="s">
        <v>50</v>
      </c>
      <c r="C72" s="68"/>
      <c r="D72" s="68"/>
      <c r="E72" s="70"/>
      <c r="F72" s="72"/>
    </row>
    <row r="73" spans="1:6" s="22" customFormat="1" x14ac:dyDescent="0.25">
      <c r="A73" s="68"/>
      <c r="B73" s="10" t="s">
        <v>48</v>
      </c>
      <c r="C73" s="68"/>
      <c r="D73" s="68"/>
      <c r="E73" s="70"/>
      <c r="F73" s="72"/>
    </row>
    <row r="74" spans="1:6" x14ac:dyDescent="0.25">
      <c r="A74" s="68"/>
      <c r="B74" s="10" t="s">
        <v>71</v>
      </c>
      <c r="C74" s="68"/>
      <c r="D74" s="68"/>
      <c r="E74" s="70"/>
      <c r="F74" s="72"/>
    </row>
    <row r="75" spans="1:6" x14ac:dyDescent="0.25">
      <c r="A75" s="68"/>
      <c r="B75" s="10" t="s">
        <v>49</v>
      </c>
      <c r="C75" s="68"/>
      <c r="D75" s="68"/>
      <c r="E75" s="70"/>
      <c r="F75" s="72"/>
    </row>
    <row r="76" spans="1:6" s="24" customFormat="1" ht="30" x14ac:dyDescent="0.25">
      <c r="A76" s="68"/>
      <c r="B76" s="10" t="s">
        <v>72</v>
      </c>
      <c r="C76" s="68"/>
      <c r="D76" s="68"/>
      <c r="E76" s="70"/>
      <c r="F76" s="72"/>
    </row>
    <row r="77" spans="1:6" x14ac:dyDescent="0.25">
      <c r="A77" s="68"/>
      <c r="B77" s="14" t="s">
        <v>51</v>
      </c>
      <c r="C77" s="68"/>
      <c r="D77" s="68"/>
      <c r="E77" s="70"/>
      <c r="F77" s="72"/>
    </row>
    <row r="78" spans="1:6" s="24" customFormat="1" x14ac:dyDescent="0.25">
      <c r="A78" s="68"/>
      <c r="B78" s="10" t="s">
        <v>52</v>
      </c>
      <c r="C78" s="68"/>
      <c r="D78" s="68"/>
      <c r="E78" s="70"/>
      <c r="F78" s="72"/>
    </row>
    <row r="79" spans="1:6" x14ac:dyDescent="0.25">
      <c r="A79" s="68"/>
      <c r="B79" s="10" t="s">
        <v>71</v>
      </c>
      <c r="C79" s="68"/>
      <c r="D79" s="68"/>
      <c r="E79" s="70"/>
      <c r="F79" s="72"/>
    </row>
    <row r="80" spans="1:6" x14ac:dyDescent="0.25">
      <c r="A80" s="68"/>
      <c r="B80" s="10" t="s">
        <v>53</v>
      </c>
      <c r="C80" s="68"/>
      <c r="D80" s="68"/>
      <c r="E80" s="70"/>
      <c r="F80" s="72"/>
    </row>
    <row r="81" spans="1:6" x14ac:dyDescent="0.25">
      <c r="A81" s="68"/>
      <c r="B81" s="10" t="s">
        <v>54</v>
      </c>
      <c r="C81" s="68"/>
      <c r="D81" s="68"/>
      <c r="E81" s="70"/>
      <c r="F81" s="72"/>
    </row>
    <row r="82" spans="1:6" x14ac:dyDescent="0.25">
      <c r="A82" s="68"/>
      <c r="B82" s="10" t="s">
        <v>55</v>
      </c>
      <c r="C82" s="68"/>
      <c r="D82" s="68"/>
      <c r="E82" s="70"/>
      <c r="F82" s="72"/>
    </row>
    <row r="83" spans="1:6" x14ac:dyDescent="0.25">
      <c r="A83" s="68"/>
      <c r="B83" s="10" t="s">
        <v>56</v>
      </c>
      <c r="C83" s="68"/>
      <c r="D83" s="68"/>
      <c r="E83" s="70"/>
      <c r="F83" s="72"/>
    </row>
    <row r="84" spans="1:6" ht="45" x14ac:dyDescent="0.25">
      <c r="A84" s="67" t="s">
        <v>154</v>
      </c>
      <c r="B84" s="9" t="s">
        <v>46</v>
      </c>
      <c r="C84" s="67" t="s">
        <v>27</v>
      </c>
      <c r="D84" s="67">
        <v>1</v>
      </c>
      <c r="E84" s="69"/>
      <c r="F84" s="71">
        <f>D84*E84</f>
        <v>0</v>
      </c>
    </row>
    <row r="85" spans="1:6" x14ac:dyDescent="0.25">
      <c r="A85" s="68"/>
      <c r="B85" s="14" t="s">
        <v>50</v>
      </c>
      <c r="C85" s="68"/>
      <c r="D85" s="68"/>
      <c r="E85" s="70"/>
      <c r="F85" s="72"/>
    </row>
    <row r="86" spans="1:6" x14ac:dyDescent="0.25">
      <c r="A86" s="68"/>
      <c r="B86" s="10" t="s">
        <v>48</v>
      </c>
      <c r="C86" s="68"/>
      <c r="D86" s="68"/>
      <c r="E86" s="70"/>
      <c r="F86" s="72"/>
    </row>
    <row r="87" spans="1:6" x14ac:dyDescent="0.25">
      <c r="A87" s="68"/>
      <c r="B87" s="10" t="s">
        <v>156</v>
      </c>
      <c r="C87" s="68"/>
      <c r="D87" s="68"/>
      <c r="E87" s="70"/>
      <c r="F87" s="72"/>
    </row>
    <row r="88" spans="1:6" x14ac:dyDescent="0.25">
      <c r="A88" s="68"/>
      <c r="B88" s="10" t="s">
        <v>49</v>
      </c>
      <c r="C88" s="68"/>
      <c r="D88" s="68"/>
      <c r="E88" s="70"/>
      <c r="F88" s="72"/>
    </row>
    <row r="89" spans="1:6" ht="30" x14ac:dyDescent="0.25">
      <c r="A89" s="68"/>
      <c r="B89" s="10" t="s">
        <v>157</v>
      </c>
      <c r="C89" s="68"/>
      <c r="D89" s="68"/>
      <c r="E89" s="70"/>
      <c r="F89" s="72"/>
    </row>
    <row r="90" spans="1:6" x14ac:dyDescent="0.25">
      <c r="A90" s="68"/>
      <c r="B90" s="14" t="s">
        <v>51</v>
      </c>
      <c r="C90" s="68"/>
      <c r="D90" s="68"/>
      <c r="E90" s="70"/>
      <c r="F90" s="72"/>
    </row>
    <row r="91" spans="1:6" x14ac:dyDescent="0.25">
      <c r="A91" s="68"/>
      <c r="B91" s="10" t="s">
        <v>52</v>
      </c>
      <c r="C91" s="68"/>
      <c r="D91" s="68"/>
      <c r="E91" s="70"/>
      <c r="F91" s="72"/>
    </row>
    <row r="92" spans="1:6" x14ac:dyDescent="0.25">
      <c r="A92" s="68"/>
      <c r="B92" s="10" t="s">
        <v>158</v>
      </c>
      <c r="C92" s="68"/>
      <c r="D92" s="68"/>
      <c r="E92" s="70"/>
      <c r="F92" s="72"/>
    </row>
    <row r="93" spans="1:6" x14ac:dyDescent="0.25">
      <c r="A93" s="68"/>
      <c r="B93" s="10" t="s">
        <v>53</v>
      </c>
      <c r="C93" s="68"/>
      <c r="D93" s="68"/>
      <c r="E93" s="70"/>
      <c r="F93" s="72"/>
    </row>
    <row r="94" spans="1:6" x14ac:dyDescent="0.25">
      <c r="A94" s="68"/>
      <c r="B94" s="10" t="s">
        <v>54</v>
      </c>
      <c r="C94" s="68"/>
      <c r="D94" s="68"/>
      <c r="E94" s="70"/>
      <c r="F94" s="72"/>
    </row>
    <row r="95" spans="1:6" x14ac:dyDescent="0.25">
      <c r="A95" s="68"/>
      <c r="B95" s="10" t="s">
        <v>55</v>
      </c>
      <c r="C95" s="68"/>
      <c r="D95" s="68"/>
      <c r="E95" s="70"/>
      <c r="F95" s="72"/>
    </row>
    <row r="96" spans="1:6" x14ac:dyDescent="0.25">
      <c r="A96" s="68"/>
      <c r="B96" s="10" t="s">
        <v>56</v>
      </c>
      <c r="C96" s="68"/>
      <c r="D96" s="68"/>
      <c r="E96" s="70"/>
      <c r="F96" s="72"/>
    </row>
    <row r="97" spans="1:6" ht="45" x14ac:dyDescent="0.25">
      <c r="A97" s="12" t="s">
        <v>155</v>
      </c>
      <c r="B97" s="31" t="s">
        <v>80</v>
      </c>
      <c r="C97" s="12" t="s">
        <v>27</v>
      </c>
      <c r="D97" s="12">
        <v>5</v>
      </c>
      <c r="E97" s="44"/>
      <c r="F97" s="34">
        <f>D97*E97</f>
        <v>0</v>
      </c>
    </row>
    <row r="98" spans="1:6" x14ac:dyDescent="0.25">
      <c r="A98" s="13"/>
      <c r="B98" s="26"/>
      <c r="C98" s="13"/>
      <c r="D98" s="13"/>
      <c r="E98" s="13" t="s">
        <v>26</v>
      </c>
      <c r="F98" s="36">
        <f>SUM(F33:F97)</f>
        <v>0</v>
      </c>
    </row>
    <row r="99" spans="1:6" x14ac:dyDescent="0.25">
      <c r="A99" s="32"/>
      <c r="B99" s="21"/>
      <c r="C99" s="15"/>
      <c r="D99" s="15"/>
      <c r="E99" s="15"/>
      <c r="F99" s="16"/>
    </row>
    <row r="100" spans="1:6" x14ac:dyDescent="0.25">
      <c r="A100" s="13" t="s">
        <v>29</v>
      </c>
      <c r="B100" s="27" t="s">
        <v>101</v>
      </c>
      <c r="C100" s="25"/>
      <c r="D100" s="25"/>
      <c r="E100" s="25"/>
      <c r="F100" s="25"/>
    </row>
    <row r="101" spans="1:6" x14ac:dyDescent="0.25">
      <c r="A101" s="32"/>
      <c r="B101" s="20"/>
      <c r="C101" s="15"/>
      <c r="D101" s="15"/>
      <c r="E101" s="15"/>
      <c r="F101" s="16"/>
    </row>
    <row r="102" spans="1:6" ht="120" x14ac:dyDescent="0.25">
      <c r="A102" s="12" t="s">
        <v>85</v>
      </c>
      <c r="B102" s="19" t="s">
        <v>95</v>
      </c>
      <c r="C102" s="12" t="s">
        <v>82</v>
      </c>
      <c r="D102" s="12">
        <v>70</v>
      </c>
      <c r="E102" s="44"/>
      <c r="F102" s="34">
        <f>D102*E102</f>
        <v>0</v>
      </c>
    </row>
    <row r="103" spans="1:6" ht="45" x14ac:dyDescent="0.25">
      <c r="A103" s="12" t="s">
        <v>86</v>
      </c>
      <c r="B103" s="19" t="s">
        <v>96</v>
      </c>
      <c r="C103" s="12" t="s">
        <v>31</v>
      </c>
      <c r="D103" s="12">
        <v>150</v>
      </c>
      <c r="E103" s="44"/>
      <c r="F103" s="34">
        <f t="shared" ref="F103:F107" si="1">D103*E103</f>
        <v>0</v>
      </c>
    </row>
    <row r="104" spans="1:6" ht="45" x14ac:dyDescent="0.25">
      <c r="A104" s="12" t="s">
        <v>87</v>
      </c>
      <c r="B104" s="19" t="s">
        <v>94</v>
      </c>
      <c r="C104" s="12" t="s">
        <v>31</v>
      </c>
      <c r="D104" s="12">
        <v>150</v>
      </c>
      <c r="E104" s="44"/>
      <c r="F104" s="34">
        <f t="shared" si="1"/>
        <v>0</v>
      </c>
    </row>
    <row r="105" spans="1:6" ht="30" x14ac:dyDescent="0.25">
      <c r="A105" s="12" t="s">
        <v>98</v>
      </c>
      <c r="B105" s="19" t="s">
        <v>93</v>
      </c>
      <c r="C105" s="12" t="s">
        <v>31</v>
      </c>
      <c r="D105" s="12">
        <v>200</v>
      </c>
      <c r="E105" s="44"/>
      <c r="F105" s="34">
        <f t="shared" si="1"/>
        <v>0</v>
      </c>
    </row>
    <row r="106" spans="1:6" ht="60" x14ac:dyDescent="0.25">
      <c r="A106" s="12" t="s">
        <v>99</v>
      </c>
      <c r="B106" s="19" t="s">
        <v>88</v>
      </c>
      <c r="C106" s="12" t="s">
        <v>31</v>
      </c>
      <c r="D106" s="12">
        <v>150</v>
      </c>
      <c r="E106" s="44"/>
      <c r="F106" s="34">
        <f t="shared" si="1"/>
        <v>0</v>
      </c>
    </row>
    <row r="107" spans="1:6" ht="45" x14ac:dyDescent="0.25">
      <c r="A107" s="12" t="s">
        <v>103</v>
      </c>
      <c r="B107" s="19" t="s">
        <v>104</v>
      </c>
      <c r="C107" s="12" t="s">
        <v>24</v>
      </c>
      <c r="D107" s="12">
        <v>3</v>
      </c>
      <c r="E107" s="44"/>
      <c r="F107" s="34">
        <f t="shared" si="1"/>
        <v>0</v>
      </c>
    </row>
    <row r="108" spans="1:6" x14ac:dyDescent="0.25">
      <c r="A108" s="13"/>
      <c r="B108" s="26"/>
      <c r="C108" s="13"/>
      <c r="D108" s="13"/>
      <c r="E108" s="13" t="s">
        <v>26</v>
      </c>
      <c r="F108" s="36">
        <f>SUM(F102:F107)</f>
        <v>0</v>
      </c>
    </row>
    <row r="109" spans="1:6" x14ac:dyDescent="0.25">
      <c r="A109" s="40"/>
      <c r="B109"/>
      <c r="C109"/>
      <c r="D109"/>
      <c r="E109"/>
      <c r="F109"/>
    </row>
    <row r="110" spans="1:6" x14ac:dyDescent="0.25">
      <c r="A110" s="13" t="s">
        <v>100</v>
      </c>
      <c r="B110" s="28" t="s">
        <v>149</v>
      </c>
      <c r="C110" s="23"/>
      <c r="D110" s="23"/>
      <c r="E110" s="23"/>
      <c r="F110" s="23"/>
    </row>
    <row r="111" spans="1:6" x14ac:dyDescent="0.25">
      <c r="A111" s="32"/>
      <c r="B111" s="18"/>
      <c r="C111" s="15"/>
      <c r="D111" s="15"/>
      <c r="E111" s="15"/>
      <c r="F111" s="16"/>
    </row>
    <row r="112" spans="1:6" ht="45" x14ac:dyDescent="0.25">
      <c r="A112" s="29" t="s">
        <v>107</v>
      </c>
      <c r="B112" s="30" t="s">
        <v>105</v>
      </c>
      <c r="C112" s="29" t="s">
        <v>24</v>
      </c>
      <c r="D112" s="29">
        <v>1</v>
      </c>
      <c r="E112" s="60"/>
      <c r="F112" s="37">
        <f>D112*E112</f>
        <v>0</v>
      </c>
    </row>
    <row r="113" spans="1:6" ht="45" x14ac:dyDescent="0.25">
      <c r="A113" s="29" t="s">
        <v>108</v>
      </c>
      <c r="B113" s="30" t="s">
        <v>106</v>
      </c>
      <c r="C113" s="29" t="s">
        <v>24</v>
      </c>
      <c r="D113" s="29">
        <v>2</v>
      </c>
      <c r="E113" s="60"/>
      <c r="F113" s="37">
        <f t="shared" ref="F113:F133" si="2">D113*E113</f>
        <v>0</v>
      </c>
    </row>
    <row r="114" spans="1:6" ht="45" x14ac:dyDescent="0.25">
      <c r="A114" s="29" t="s">
        <v>109</v>
      </c>
      <c r="B114" s="30" t="s">
        <v>110</v>
      </c>
      <c r="C114" s="29" t="s">
        <v>24</v>
      </c>
      <c r="D114" s="29">
        <v>8</v>
      </c>
      <c r="E114" s="60"/>
      <c r="F114" s="37">
        <f t="shared" si="2"/>
        <v>0</v>
      </c>
    </row>
    <row r="115" spans="1:6" ht="45" x14ac:dyDescent="0.25">
      <c r="A115" s="29" t="s">
        <v>112</v>
      </c>
      <c r="B115" s="30" t="s">
        <v>111</v>
      </c>
      <c r="C115" s="29" t="s">
        <v>24</v>
      </c>
      <c r="D115" s="29">
        <v>1</v>
      </c>
      <c r="E115" s="60"/>
      <c r="F115" s="37">
        <f t="shared" si="2"/>
        <v>0</v>
      </c>
    </row>
    <row r="116" spans="1:6" s="24" customFormat="1" ht="45" x14ac:dyDescent="0.25">
      <c r="A116" s="29" t="s">
        <v>113</v>
      </c>
      <c r="B116" s="30" t="s">
        <v>115</v>
      </c>
      <c r="C116" s="29" t="s">
        <v>24</v>
      </c>
      <c r="D116" s="29">
        <v>19</v>
      </c>
      <c r="E116" s="60"/>
      <c r="F116" s="37">
        <f t="shared" si="2"/>
        <v>0</v>
      </c>
    </row>
    <row r="117" spans="1:6" ht="45" x14ac:dyDescent="0.25">
      <c r="A117" s="29" t="s">
        <v>114</v>
      </c>
      <c r="B117" s="30" t="s">
        <v>117</v>
      </c>
      <c r="C117" s="29" t="s">
        <v>24</v>
      </c>
      <c r="D117" s="29">
        <v>1</v>
      </c>
      <c r="E117" s="60"/>
      <c r="F117" s="37">
        <f t="shared" si="2"/>
        <v>0</v>
      </c>
    </row>
    <row r="118" spans="1:6" ht="45" x14ac:dyDescent="0.25">
      <c r="A118" s="29" t="s">
        <v>116</v>
      </c>
      <c r="B118" s="30" t="s">
        <v>119</v>
      </c>
      <c r="C118" s="29" t="s">
        <v>24</v>
      </c>
      <c r="D118" s="29">
        <v>1</v>
      </c>
      <c r="E118" s="60"/>
      <c r="F118" s="37">
        <f t="shared" si="2"/>
        <v>0</v>
      </c>
    </row>
    <row r="119" spans="1:6" ht="30" x14ac:dyDescent="0.25">
      <c r="A119" s="29" t="s">
        <v>118</v>
      </c>
      <c r="B119" s="30" t="s">
        <v>121</v>
      </c>
      <c r="C119" s="29" t="s">
        <v>24</v>
      </c>
      <c r="D119" s="29">
        <v>1</v>
      </c>
      <c r="E119" s="60"/>
      <c r="F119" s="37">
        <f t="shared" si="2"/>
        <v>0</v>
      </c>
    </row>
    <row r="120" spans="1:6" ht="45" x14ac:dyDescent="0.25">
      <c r="A120" s="29" t="s">
        <v>120</v>
      </c>
      <c r="B120" s="30" t="s">
        <v>123</v>
      </c>
      <c r="C120" s="29" t="s">
        <v>24</v>
      </c>
      <c r="D120" s="29">
        <v>4</v>
      </c>
      <c r="E120" s="60"/>
      <c r="F120" s="37">
        <f t="shared" si="2"/>
        <v>0</v>
      </c>
    </row>
    <row r="121" spans="1:6" ht="45" x14ac:dyDescent="0.25">
      <c r="A121" s="29" t="s">
        <v>122</v>
      </c>
      <c r="B121" s="30" t="s">
        <v>125</v>
      </c>
      <c r="C121" s="29" t="s">
        <v>24</v>
      </c>
      <c r="D121" s="29">
        <v>1</v>
      </c>
      <c r="E121" s="60"/>
      <c r="F121" s="37">
        <f t="shared" si="2"/>
        <v>0</v>
      </c>
    </row>
    <row r="122" spans="1:6" ht="30" x14ac:dyDescent="0.25">
      <c r="A122" s="29" t="s">
        <v>124</v>
      </c>
      <c r="B122" s="30" t="s">
        <v>127</v>
      </c>
      <c r="C122" s="29" t="s">
        <v>24</v>
      </c>
      <c r="D122" s="29">
        <v>3</v>
      </c>
      <c r="E122" s="60"/>
      <c r="F122" s="37">
        <f t="shared" si="2"/>
        <v>0</v>
      </c>
    </row>
    <row r="123" spans="1:6" ht="45" x14ac:dyDescent="0.25">
      <c r="A123" s="29" t="s">
        <v>126</v>
      </c>
      <c r="B123" s="30" t="s">
        <v>129</v>
      </c>
      <c r="C123" s="29" t="s">
        <v>24</v>
      </c>
      <c r="D123" s="29">
        <v>1</v>
      </c>
      <c r="E123" s="60"/>
      <c r="F123" s="37">
        <f t="shared" si="2"/>
        <v>0</v>
      </c>
    </row>
    <row r="124" spans="1:6" ht="30" x14ac:dyDescent="0.25">
      <c r="A124" s="29" t="s">
        <v>128</v>
      </c>
      <c r="B124" s="30" t="s">
        <v>131</v>
      </c>
      <c r="C124" s="29" t="s">
        <v>24</v>
      </c>
      <c r="D124" s="29">
        <v>2</v>
      </c>
      <c r="E124" s="60"/>
      <c r="F124" s="37">
        <f t="shared" si="2"/>
        <v>0</v>
      </c>
    </row>
    <row r="125" spans="1:6" ht="30" x14ac:dyDescent="0.25">
      <c r="A125" s="29" t="s">
        <v>130</v>
      </c>
      <c r="B125" s="30" t="s">
        <v>133</v>
      </c>
      <c r="C125" s="29" t="s">
        <v>24</v>
      </c>
      <c r="D125" s="29">
        <v>1</v>
      </c>
      <c r="E125" s="60"/>
      <c r="F125" s="37">
        <f t="shared" si="2"/>
        <v>0</v>
      </c>
    </row>
    <row r="126" spans="1:6" ht="30" x14ac:dyDescent="0.25">
      <c r="A126" s="29" t="s">
        <v>132</v>
      </c>
      <c r="B126" s="30" t="s">
        <v>135</v>
      </c>
      <c r="C126" s="29" t="s">
        <v>24</v>
      </c>
      <c r="D126" s="29">
        <v>2</v>
      </c>
      <c r="E126" s="60"/>
      <c r="F126" s="37">
        <f t="shared" si="2"/>
        <v>0</v>
      </c>
    </row>
    <row r="127" spans="1:6" ht="45" x14ac:dyDescent="0.25">
      <c r="A127" s="29" t="s">
        <v>134</v>
      </c>
      <c r="B127" s="30" t="s">
        <v>137</v>
      </c>
      <c r="C127" s="29" t="s">
        <v>24</v>
      </c>
      <c r="D127" s="29">
        <v>11</v>
      </c>
      <c r="E127" s="60"/>
      <c r="F127" s="37">
        <f t="shared" si="2"/>
        <v>0</v>
      </c>
    </row>
    <row r="128" spans="1:6" ht="45" x14ac:dyDescent="0.25">
      <c r="A128" s="29" t="s">
        <v>136</v>
      </c>
      <c r="B128" s="30" t="s">
        <v>139</v>
      </c>
      <c r="C128" s="29" t="s">
        <v>24</v>
      </c>
      <c r="D128" s="29">
        <v>1</v>
      </c>
      <c r="E128" s="60"/>
      <c r="F128" s="37">
        <f t="shared" si="2"/>
        <v>0</v>
      </c>
    </row>
    <row r="129" spans="1:8" ht="45" x14ac:dyDescent="0.25">
      <c r="A129" s="29" t="s">
        <v>138</v>
      </c>
      <c r="B129" s="30" t="s">
        <v>141</v>
      </c>
      <c r="C129" s="29" t="s">
        <v>24</v>
      </c>
      <c r="D129" s="29">
        <v>1</v>
      </c>
      <c r="E129" s="60"/>
      <c r="F129" s="37">
        <f t="shared" si="2"/>
        <v>0</v>
      </c>
    </row>
    <row r="130" spans="1:8" ht="45" x14ac:dyDescent="0.25">
      <c r="A130" s="29" t="s">
        <v>140</v>
      </c>
      <c r="B130" s="30" t="s">
        <v>143</v>
      </c>
      <c r="C130" s="29" t="s">
        <v>24</v>
      </c>
      <c r="D130" s="29">
        <v>11</v>
      </c>
      <c r="E130" s="60"/>
      <c r="F130" s="37">
        <f t="shared" si="2"/>
        <v>0</v>
      </c>
    </row>
    <row r="131" spans="1:8" ht="30" x14ac:dyDescent="0.25">
      <c r="A131" s="29" t="s">
        <v>142</v>
      </c>
      <c r="B131" s="30" t="s">
        <v>145</v>
      </c>
      <c r="C131" s="29" t="s">
        <v>24</v>
      </c>
      <c r="D131" s="29">
        <v>1</v>
      </c>
      <c r="E131" s="60"/>
      <c r="F131" s="37">
        <f t="shared" si="2"/>
        <v>0</v>
      </c>
    </row>
    <row r="132" spans="1:8" ht="30" x14ac:dyDescent="0.25">
      <c r="A132" s="29" t="s">
        <v>144</v>
      </c>
      <c r="B132" s="30" t="s">
        <v>147</v>
      </c>
      <c r="C132" s="29" t="s">
        <v>24</v>
      </c>
      <c r="D132" s="29">
        <v>1</v>
      </c>
      <c r="E132" s="60"/>
      <c r="F132" s="37">
        <f t="shared" si="2"/>
        <v>0</v>
      </c>
    </row>
    <row r="133" spans="1:8" ht="45" x14ac:dyDescent="0.25">
      <c r="A133" s="29" t="s">
        <v>146</v>
      </c>
      <c r="B133" s="30" t="s">
        <v>148</v>
      </c>
      <c r="C133" s="29" t="s">
        <v>24</v>
      </c>
      <c r="D133" s="29">
        <v>2</v>
      </c>
      <c r="E133" s="60"/>
      <c r="F133" s="37">
        <f t="shared" si="2"/>
        <v>0</v>
      </c>
    </row>
    <row r="134" spans="1:8" x14ac:dyDescent="0.25">
      <c r="A134" s="13"/>
      <c r="B134" s="26"/>
      <c r="C134" s="13"/>
      <c r="D134" s="13"/>
      <c r="E134" s="13" t="s">
        <v>26</v>
      </c>
      <c r="F134" s="36">
        <f>SUM(F112:F133)</f>
        <v>0</v>
      </c>
    </row>
    <row r="135" spans="1:8" x14ac:dyDescent="0.25">
      <c r="A135" s="41"/>
      <c r="B135" s="17"/>
      <c r="C135" s="17"/>
      <c r="D135" s="17"/>
      <c r="E135" s="17"/>
      <c r="F135" s="17"/>
      <c r="H135" s="3"/>
    </row>
    <row r="136" spans="1:8" x14ac:dyDescent="0.25">
      <c r="A136" s="42"/>
      <c r="B136" s="5"/>
      <c r="C136" s="4"/>
      <c r="D136" s="4"/>
      <c r="E136" s="6"/>
      <c r="F136" s="6"/>
    </row>
    <row r="137" spans="1:8" x14ac:dyDescent="0.25">
      <c r="A137" s="42"/>
      <c r="B137" s="5"/>
      <c r="C137" s="4"/>
      <c r="D137" s="4"/>
      <c r="E137" s="6"/>
      <c r="F137" s="6"/>
    </row>
    <row r="138" spans="1:8" x14ac:dyDescent="0.25">
      <c r="A138" s="42"/>
      <c r="B138" s="5"/>
      <c r="C138" s="4"/>
      <c r="D138" s="4"/>
      <c r="E138" s="6"/>
      <c r="F138" s="6"/>
    </row>
    <row r="139" spans="1:8" x14ac:dyDescent="0.25">
      <c r="A139" s="42"/>
      <c r="B139" s="5"/>
      <c r="C139" s="4"/>
      <c r="D139" s="4"/>
      <c r="E139" s="6"/>
      <c r="F139" s="6"/>
    </row>
    <row r="140" spans="1:8" x14ac:dyDescent="0.25">
      <c r="A140" s="76" t="str">
        <f>A9&amp;" "&amp;B9</f>
        <v>1. SPECIFIKACIJA OPREME I RADOVA ZA INSTALACIJU FOTONAPONSKE ELEKTRANE</v>
      </c>
      <c r="B140" s="77"/>
      <c r="C140" s="77"/>
      <c r="D140" s="77"/>
      <c r="E140" s="77"/>
      <c r="F140" s="77"/>
    </row>
    <row r="141" spans="1:8" x14ac:dyDescent="0.25">
      <c r="A141" s="42"/>
      <c r="B141" s="7"/>
      <c r="C141" s="7"/>
      <c r="D141" s="7"/>
      <c r="E141" s="8" t="s">
        <v>26</v>
      </c>
      <c r="F141" s="6">
        <f>F98</f>
        <v>0</v>
      </c>
    </row>
    <row r="142" spans="1:8" x14ac:dyDescent="0.25">
      <c r="A142" s="42"/>
      <c r="B142" s="7"/>
      <c r="C142" s="7"/>
      <c r="D142" s="7"/>
      <c r="E142" s="7" t="s">
        <v>30</v>
      </c>
      <c r="F142" s="6">
        <f>F141*0.25</f>
        <v>0</v>
      </c>
    </row>
    <row r="143" spans="1:8" x14ac:dyDescent="0.25">
      <c r="A143" s="42"/>
      <c r="B143" s="7"/>
      <c r="C143" s="7"/>
      <c r="D143" s="7"/>
      <c r="E143" s="7" t="s">
        <v>26</v>
      </c>
      <c r="F143" s="6">
        <f>F141+F142</f>
        <v>0</v>
      </c>
    </row>
    <row r="144" spans="1:8" x14ac:dyDescent="0.25">
      <c r="A144" s="42"/>
      <c r="B144" s="7"/>
      <c r="C144" s="7"/>
      <c r="D144" s="7"/>
      <c r="E144" s="7"/>
      <c r="F144" s="6"/>
    </row>
    <row r="145" spans="1:6" x14ac:dyDescent="0.25">
      <c r="A145" s="76" t="str">
        <f>A100&amp;" "&amp;B100</f>
        <v>2. OPREMA I MATERIJALI KABELSKE KANALIZACIJE</v>
      </c>
      <c r="B145" s="77"/>
      <c r="C145" s="77"/>
      <c r="D145" s="77"/>
      <c r="E145" s="77"/>
      <c r="F145" s="77"/>
    </row>
    <row r="146" spans="1:6" x14ac:dyDescent="0.25">
      <c r="A146" s="42"/>
      <c r="B146" s="8"/>
      <c r="C146" s="8"/>
      <c r="D146" s="8"/>
      <c r="E146" s="8" t="s">
        <v>26</v>
      </c>
      <c r="F146" s="6">
        <f>F108</f>
        <v>0</v>
      </c>
    </row>
    <row r="147" spans="1:6" x14ac:dyDescent="0.25">
      <c r="A147" s="42"/>
      <c r="B147" s="7"/>
      <c r="C147" s="7"/>
      <c r="D147" s="7"/>
      <c r="E147" s="7" t="s">
        <v>30</v>
      </c>
      <c r="F147" s="6">
        <f>F146*0.25</f>
        <v>0</v>
      </c>
    </row>
    <row r="148" spans="1:6" x14ac:dyDescent="0.25">
      <c r="A148" s="42"/>
      <c r="B148" s="7"/>
      <c r="C148" s="7"/>
      <c r="D148" s="7"/>
      <c r="E148" s="7" t="s">
        <v>26</v>
      </c>
      <c r="F148" s="6">
        <f>F146+F147</f>
        <v>0</v>
      </c>
    </row>
    <row r="149" spans="1:6" x14ac:dyDescent="0.25">
      <c r="A149" s="42"/>
      <c r="B149" s="7"/>
      <c r="C149" s="7"/>
      <c r="D149" s="7"/>
      <c r="E149" s="7"/>
      <c r="F149" s="6"/>
    </row>
    <row r="150" spans="1:6" x14ac:dyDescent="0.25">
      <c r="A150" s="76" t="str">
        <f>A110&amp;" "&amp;B110</f>
        <v>3.  SPECIFIKACIJA OPREME I RADOVA NA REKONSTRUKCIJI ENERGETSKOG RAZVODA OBJEKTA</v>
      </c>
      <c r="B150" s="77"/>
      <c r="C150" s="77"/>
      <c r="D150" s="77"/>
      <c r="E150" s="77"/>
      <c r="F150" s="77"/>
    </row>
    <row r="151" spans="1:6" x14ac:dyDescent="0.25">
      <c r="A151" s="42"/>
      <c r="B151" s="7"/>
      <c r="C151" s="7"/>
      <c r="D151" s="7"/>
      <c r="E151" s="8" t="s">
        <v>26</v>
      </c>
      <c r="F151" s="6">
        <f>F134</f>
        <v>0</v>
      </c>
    </row>
    <row r="152" spans="1:6" x14ac:dyDescent="0.25">
      <c r="A152" s="42"/>
      <c r="B152" s="7"/>
      <c r="C152" s="7"/>
      <c r="D152" s="7"/>
      <c r="E152" s="7" t="s">
        <v>30</v>
      </c>
      <c r="F152" s="6">
        <f>F151*0.25</f>
        <v>0</v>
      </c>
    </row>
    <row r="153" spans="1:6" x14ac:dyDescent="0.25">
      <c r="A153" s="42"/>
      <c r="B153" s="7"/>
      <c r="C153" s="7"/>
      <c r="D153" s="7"/>
      <c r="E153" s="7" t="s">
        <v>26</v>
      </c>
      <c r="F153" s="6">
        <f>F151+F152</f>
        <v>0</v>
      </c>
    </row>
    <row r="154" spans="1:6" x14ac:dyDescent="0.25">
      <c r="A154" s="42"/>
      <c r="B154" s="7"/>
      <c r="C154" s="7"/>
      <c r="D154" s="7"/>
      <c r="E154" s="7"/>
      <c r="F154" s="6"/>
    </row>
    <row r="155" spans="1:6" x14ac:dyDescent="0.25">
      <c r="C155" s="2"/>
    </row>
    <row r="156" spans="1:6" x14ac:dyDescent="0.25">
      <c r="A156" s="75" t="s">
        <v>25</v>
      </c>
      <c r="B156" s="75"/>
      <c r="C156" s="75"/>
      <c r="D156" s="75"/>
      <c r="E156" s="75"/>
      <c r="F156" s="75"/>
    </row>
    <row r="157" spans="1:6" x14ac:dyDescent="0.25">
      <c r="C157" s="2"/>
      <c r="E157" s="8" t="s">
        <v>26</v>
      </c>
      <c r="F157" s="6">
        <f>F141+F146+F151</f>
        <v>0</v>
      </c>
    </row>
    <row r="158" spans="1:6" x14ac:dyDescent="0.25">
      <c r="C158" s="2"/>
      <c r="E158" s="7" t="s">
        <v>30</v>
      </c>
      <c r="F158" s="6">
        <f>F157*0.25</f>
        <v>0</v>
      </c>
    </row>
    <row r="159" spans="1:6" x14ac:dyDescent="0.25">
      <c r="C159" s="2"/>
      <c r="E159" s="7" t="s">
        <v>26</v>
      </c>
      <c r="F159" s="6">
        <f>F157+F158</f>
        <v>0</v>
      </c>
    </row>
  </sheetData>
  <sheetProtection algorithmName="SHA-512" hashValue="lMg4Nl7Q1KjhUOhfZ6qGVwBH5vaWSDbHe9XrcQYDDsEYDp+6S0tGDn+RZ/rybVwyiioRgl6rx7MudS4By518eQ==" saltValue="Yfx8myF8cDd16CDEm5RDAg==" spinCount="100000" sheet="1" objects="1" scenarios="1" selectLockedCells="1"/>
  <mergeCells count="54">
    <mergeCell ref="A53:A58"/>
    <mergeCell ref="B31:F31"/>
    <mergeCell ref="E84:E96"/>
    <mergeCell ref="F84:F96"/>
    <mergeCell ref="A59:A64"/>
    <mergeCell ref="C59:C64"/>
    <mergeCell ref="D59:D64"/>
    <mergeCell ref="E59:E64"/>
    <mergeCell ref="F59:F64"/>
    <mergeCell ref="A65:A70"/>
    <mergeCell ref="C65:C70"/>
    <mergeCell ref="D65:D70"/>
    <mergeCell ref="E65:E70"/>
    <mergeCell ref="F65:F70"/>
    <mergeCell ref="A156:F156"/>
    <mergeCell ref="A140:F140"/>
    <mergeCell ref="A145:F145"/>
    <mergeCell ref="A150:F150"/>
    <mergeCell ref="C53:C58"/>
    <mergeCell ref="D53:D58"/>
    <mergeCell ref="E53:E58"/>
    <mergeCell ref="F53:F58"/>
    <mergeCell ref="A71:A83"/>
    <mergeCell ref="C71:C83"/>
    <mergeCell ref="D71:D83"/>
    <mergeCell ref="E71:E83"/>
    <mergeCell ref="F71:F83"/>
    <mergeCell ref="A84:A96"/>
    <mergeCell ref="C84:C96"/>
    <mergeCell ref="D84:D96"/>
    <mergeCell ref="B10:F10"/>
    <mergeCell ref="B11:F11"/>
    <mergeCell ref="A1:F5"/>
    <mergeCell ref="A33:A46"/>
    <mergeCell ref="C33:C46"/>
    <mergeCell ref="D33:D46"/>
    <mergeCell ref="E33:E46"/>
    <mergeCell ref="F33:F46"/>
    <mergeCell ref="B9:F9"/>
    <mergeCell ref="B7:F7"/>
    <mergeCell ref="B12:F12"/>
    <mergeCell ref="B14:F14"/>
    <mergeCell ref="B15:F15"/>
    <mergeCell ref="B16:F16"/>
    <mergeCell ref="B18:F18"/>
    <mergeCell ref="B19:F19"/>
    <mergeCell ref="B27:F27"/>
    <mergeCell ref="B28:F28"/>
    <mergeCell ref="B17:F17"/>
    <mergeCell ref="B21:F21"/>
    <mergeCell ref="B20:F20"/>
    <mergeCell ref="B22:F22"/>
    <mergeCell ref="B25:F25"/>
    <mergeCell ref="B26:F26"/>
  </mergeCells>
  <pageMargins left="0.70866141732283472" right="0.70866141732283472" top="0.74803149606299213" bottom="0.74803149606299213" header="0.31496062992125984" footer="0.31496062992125984"/>
  <pageSetup paperSize="9" scale="60" orientation="portrait" r:id="rId1"/>
  <rowBreaks count="1" manualBreakCount="1">
    <brk id="139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TROŠKOVNIK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Richpe</dc:creator>
  <cp:lastModifiedBy>User</cp:lastModifiedBy>
  <cp:lastPrinted>2019-02-19T11:55:43Z</cp:lastPrinted>
  <dcterms:created xsi:type="dcterms:W3CDTF">2015-02-23T17:48:13Z</dcterms:created>
  <dcterms:modified xsi:type="dcterms:W3CDTF">2019-02-19T13:42:35Z</dcterms:modified>
</cp:coreProperties>
</file>