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1600" windowHeight="9516"/>
  </bookViews>
  <sheets>
    <sheet name="rekapitulacija" sheetId="1" r:id="rId1"/>
    <sheet name="00 - opci i tehnicki uvjeti" sheetId="2" r:id="rId2"/>
    <sheet name="01 - promatračnica &quot;A&quot;" sheetId="3" r:id="rId3"/>
    <sheet name="02 - promatračnica &quot;B&quot;" sheetId="4" r:id="rId4"/>
  </sheets>
  <calcPr calcId="124519"/>
</workbook>
</file>

<file path=xl/calcChain.xml><?xml version="1.0" encoding="utf-8"?>
<calcChain xmlns="http://schemas.openxmlformats.org/spreadsheetml/2006/main">
  <c r="C37" i="4"/>
  <c r="B36"/>
  <c r="G34"/>
  <c r="G37" s="1"/>
  <c r="G44" s="1"/>
  <c r="C25"/>
  <c r="B24"/>
  <c r="G22"/>
  <c r="G18"/>
  <c r="G15"/>
  <c r="G12"/>
  <c r="C132" i="3"/>
  <c r="B131"/>
  <c r="A131" s="1"/>
  <c r="G129"/>
  <c r="G132" s="1"/>
  <c r="G144" s="1"/>
  <c r="C120"/>
  <c r="B119"/>
  <c r="A119" s="1"/>
  <c r="G117"/>
  <c r="G113"/>
  <c r="G109"/>
  <c r="G105"/>
  <c r="G101"/>
  <c r="G97"/>
  <c r="C87"/>
  <c r="B86"/>
  <c r="A86"/>
  <c r="G84"/>
  <c r="G87" s="1"/>
  <c r="G142" s="1"/>
  <c r="C75"/>
  <c r="B74"/>
  <c r="A74" s="1"/>
  <c r="G72"/>
  <c r="G75" s="1"/>
  <c r="G141" s="1"/>
  <c r="C63"/>
  <c r="B62"/>
  <c r="A62" s="1"/>
  <c r="C51"/>
  <c r="B50"/>
  <c r="A50" s="1"/>
  <c r="G48"/>
  <c r="G51" s="1"/>
  <c r="G139" s="1"/>
  <c r="C39"/>
  <c r="B38"/>
  <c r="A38"/>
  <c r="G36"/>
  <c r="G33"/>
  <c r="G30"/>
  <c r="G27"/>
  <c r="G24"/>
  <c r="C15"/>
  <c r="A14"/>
  <c r="G12"/>
  <c r="G15" s="1"/>
  <c r="G137" s="1"/>
  <c r="A11"/>
  <c r="C24" i="1"/>
  <c r="B24"/>
  <c r="C23"/>
  <c r="B23"/>
  <c r="C44" i="4"/>
  <c r="B44"/>
  <c r="C43"/>
  <c r="B43"/>
  <c r="C144" i="3"/>
  <c r="B144"/>
  <c r="C143"/>
  <c r="B143"/>
  <c r="C142"/>
  <c r="B142"/>
  <c r="C141"/>
  <c r="B141"/>
  <c r="C140"/>
  <c r="B140"/>
  <c r="C139"/>
  <c r="B139"/>
  <c r="C138"/>
  <c r="B138"/>
  <c r="C137"/>
  <c r="B137"/>
  <c r="E60"/>
  <c r="G60" s="1"/>
  <c r="G63" s="1"/>
  <c r="G140" s="1"/>
  <c r="G39" l="1"/>
  <c r="G138" s="1"/>
  <c r="G120"/>
  <c r="G143" s="1"/>
  <c r="G25" i="4"/>
  <c r="G43" s="1"/>
  <c r="G46" s="1"/>
  <c r="G24" i="1" s="1"/>
  <c r="G146" i="3" l="1"/>
  <c r="G23" i="1" s="1"/>
  <c r="G26" s="1"/>
  <c r="G47" i="4"/>
  <c r="G49" s="1"/>
  <c r="G147" i="3" l="1"/>
  <c r="G149" s="1"/>
  <c r="G27" i="1"/>
  <c r="G29" s="1"/>
</calcChain>
</file>

<file path=xl/sharedStrings.xml><?xml version="1.0" encoding="utf-8"?>
<sst xmlns="http://schemas.openxmlformats.org/spreadsheetml/2006/main" count="208" uniqueCount="99">
  <si>
    <t>REKAPITULACIJA RADOVA</t>
  </si>
  <si>
    <t>A.</t>
  </si>
  <si>
    <t>PROMATRAČNICA "A"</t>
  </si>
  <si>
    <t>B.</t>
  </si>
  <si>
    <t>PROMATRAČNICA "B"</t>
  </si>
  <si>
    <t>SVEUKUPNO (NETO)</t>
  </si>
  <si>
    <t>PDV (25%)</t>
  </si>
  <si>
    <t>SVEUKUPNO (BRUTO)</t>
  </si>
  <si>
    <t>OPĆI I TEHNIČKI UVJETI</t>
  </si>
  <si>
    <t>OPĆE ODREDBE</t>
  </si>
  <si>
    <t>*</t>
  </si>
  <si>
    <t>Opći tehnički uvjeti izvođenja radova izrađeni su u skladu sa Zakonom o gradnji.
Svi sudionici u građenju (Investitor, Projektant, Izvođač i Nadzorni inženjer) dužni su pridržavati
se odredbi navedenog zakona.</t>
  </si>
  <si>
    <t>Izvođač radova je, prema zakonu, dužan:
- graditi u skladu s tehničkom dokumentacijom i uzancama struke,
- radove izvoditi na način da se zadovolje svojstva u smislu pouzdanosti, mehaničke otpornosti i stabilnosti, sigurnosti u slučaju požara, zaštite od ugrožavanja zdravlja ljudi, zaštite korisnika od povreda, zaštite od buka i vibracija, toplinske zaštite i uštede energije, zaštite od korozije, te svih ostalih funkcionalnih i
zaštitnih svojstava,
- ugrađivati materijale, opremu i proizvode predviđene tehničkom dokumentacijom, provjerene u praksi, a čija je kvaliteta dokazana certifikatom proizvođača koji dokazuje da je kvaliteta određenog proizvoda u skladu sa važećim propisima i normama,
- osiguravati dokaze o kvaliteti radova i ugrađenih proizvoda i opreme u skladu sa projektom i zakonom.</t>
  </si>
  <si>
    <t>Kako bi se osigurao ispravan tok i kvaliteta građenja, Izvođač mora na gradilištu posjedovati
odgovarajuću dokumentaciju za građenje i obavljati potrebne radnje prema istoj, kako slijedi:
- građevinski dnevnik i građevinsku knjigu,
- rješenja o imenovanju odgovornih osoba,
- elaborat organizacije gradilišta sa primijenjenim mjerama zaštite na radu i zaštite od požara,
- projekt skele, elaborat montaže i vođenje knjige montaže skele,
- dokumentaciju o kvaliteti radova i ugrađenim materijalima i opremi,
- odgovarajuće ateste i uvjerenja za svu ugrađenu opremu,
- jamstvene listove,
- uputstva o pogonu i održavanju,
- rezultate ispitivanja kvalitete - odgovarajuće ateste i uvjerenja,
- izvještaje o ostalim eventualnim radovima i opremi (zavareni spojevi, izolacije i sl.),
- sva ostala ispitivanja i radnje koja nisu navedena, a koja su potrebna radi osiguranja kvalitete radova i ugrađenog materijala i opreme.</t>
  </si>
  <si>
    <t>Jedinična cijena obuhvaća sav potreban rad, materijal i radnu skelu. Izvođač je dužan održavati gradilište čistim uz svakodnevno čišćenje od ostataka materijala i smeća. U tu cijenu uključena je i cijena prijevoza sa svim prijenosima, utovarima, istovarima te uskladištenje i čuvanje na gradilištu. Tu je također uključeno i davanje probnih uzoraka kod pojedinih vrsta materijala kao i izdavanje certifikata za sve vrste istih.</t>
  </si>
  <si>
    <t>RAD - Pod radom se podrazumijeva uključenje svog rada, kako glavnog tako i pomoćnog, te sav unutrašnji transport. Isto tako treba uključiti sav rad na zaštiti gotovih konstrukcija i dijelova građevine od štetnih utjecaja vrućine, hladnoće i slično.</t>
  </si>
  <si>
    <t>MATERIJAL - U tu cijenu uključena je i cijena prijevoza sa svim prijenosima, utovarima, istovarima te uskladištenje i čuvanje na gradilištu. Tu je također uključeno i davanje probnih uzoraka kod pojedinih vrsta materijala kao i izdavanje certifikata za sve vrste istih.</t>
  </si>
  <si>
    <t>SKELA - U jediničnu cijenu određenog rada ulaze i sve vrste skela bez obzira na visinu, uključivo i skelu za obradu pročelja bez obzira na visinu građevine. Skela mora biti postavljena na vrijeme kako ne bi nastao zastoj u radu. Pod pojmom skela podrazumijeva se i prilaz skeli, ograda i sl.</t>
  </si>
  <si>
    <t>Radove izvesti točno prema opisu troškovnika i prema projektnoj dokumentaciji, a u stavkama gdje nije objašnjen način rada i posebne osobine finalnog produkta, izvođač je dužan pridržavati se uobičajenog načina rada, uvažavajući odredbe važećih standarda, uz obvezu izvedbe kvalitetnog proizvoda. Osim toga, izvođač je obvezan pridržavati se uputa Projektanta/Nadzora u svim pitanjima koja se odnose na izbor i obradu materijala i način izvedbe pojedinih detalja, ukoliko to nije već detaljno opisano troškovnikom, a naročito u slučajevima kada se zahtjeva izvedba van propisanih standarda.</t>
  </si>
  <si>
    <t>Sav materijal za izgradnju mora biti kvalitetan i mora odgovarati opisu troškovnika i postojećim građevinskim propisima.</t>
  </si>
  <si>
    <t>U slučaju da opis pojedine stavke nije dovoljno jasan, mjerodavna je samo uputa i tumačenje Projektanta/Nadzora. O tome se Izvođač treba informirati već prilikom sastavljanja jedinične cijene.</t>
  </si>
  <si>
    <t>Cijene pojedinih radova moraju sadržavati sve elemente koji određuju cijenu gotovog proizvoda, a u skladu sa odredbama troškovnika. Ako Izvođač sumnja u valjanost ili kvalitetu nekog propisanog materijala i drži da za takvu izvedbu ne bi mogao preuzeti odgovornost, dužan je o tome obavijestiti projektanta s obrazloženjem i dokumentacijom. Konačnu odluku donosi projektant u suglasnosti s nadzornim inženjerom, nakon proučenog prijedloga izvođača.</t>
  </si>
  <si>
    <t>Ukoliko je u ugovoreni termin izvršenja radova na građevini uključen zimski odnosno ljetni rad, to se izvoditelju neće posebno uračunavati naknada za rad na niskoj temperaturi, zaštita konstrukcije od hladnoće i vrućine te atmosferskih nepogoda. Sve mora biti uključeno u jediničnu cijenu. Za vrijeme zime građevina se mora zaštititi. Ukoliko dođe do smrzavanja određenih dijelova oni se moraju ukloniti i izvesti ponovo bez bilo kakve naplate. Ukoliko je temperarura niža od temperature pri kojoj je dozvoljen određeni rad, a investitor ipak traži da se radovi izvedu, izvoditelj ima pravo zaračunati naknadu, ali u tom slučaju izvođač snosi punu odgovornost za ispravnost i kvalitetu radova.To isto vrijedi i za zaštitu radova tokom ljeta od prebrzog sušenja uslijed visoke temperature.</t>
  </si>
  <si>
    <t>Napomena: elementi drvene konstrukcije i detalji izrade prema statičkom proračunu i nacrtima iz glavnog projekta. Svu drvenu građu i oblogu zaštititi fungicidnim i insekticidnim sredstvima.</t>
  </si>
  <si>
    <t>1.</t>
  </si>
  <si>
    <t>ZEMLJANI RADOVI</t>
  </si>
  <si>
    <t>opis stavke</t>
  </si>
  <si>
    <t>jed. mj.</t>
  </si>
  <si>
    <t>količina</t>
  </si>
  <si>
    <t>jed. cijena</t>
  </si>
  <si>
    <t>ukupno</t>
  </si>
  <si>
    <t>Iskop za temeljne stope</t>
  </si>
  <si>
    <t>m3</t>
  </si>
  <si>
    <t>2.</t>
  </si>
  <si>
    <t>TESARSKI RADOVI</t>
  </si>
  <si>
    <t>Drvena konstrukcija stubišta</t>
  </si>
  <si>
    <t>Drvena konstrukcija promatračnice</t>
  </si>
  <si>
    <t>Oblaganje poda fosnama</t>
  </si>
  <si>
    <t>Oblaganje podne plohe drvenim fosnama debljine 5 cm bez razmaka između elemenata. Obračun po m3 drvene građe. Sve elemente zaštiti fungicidnim i insekticidnim sredstvima. U cijenu uračunat rad i materijal.</t>
  </si>
  <si>
    <t>Opšivanje zidova daskama</t>
  </si>
  <si>
    <t>Opšivanje zidova promatračnice daskama d=24mm. Obračun po m3 drvene građe. Sve elemente zaštiti fungicidnim i insekticidnim sredstvima. U cijenu uračunat rad i materijal.</t>
  </si>
  <si>
    <t>Izrada ograde</t>
  </si>
  <si>
    <t>Izrada drvene ograde visine 120 cm, sa rukohvatom i stupovima od drvenih štafli 5x8 cm. Polja ograde 1,00x1,00 m ispuniti razapeti sukanim kudeljnim konopima debljine do Ø10 mm. Konope razapeti na način da tvore oka max. veličine 15x15 cm. Na križanjima, konope je potrebno ispreplesti kako bi tvorili čvrstu napetu plohu, a mreža zadržala formu. Cijena konopa do 10 kn/m'. Sve drvene elemente zaštiti fungicidnim i insekticidnim sredstvima. U cijenu uračunat rad, materijal i spojna sredstva.</t>
  </si>
  <si>
    <t>m'</t>
  </si>
  <si>
    <t>3.</t>
  </si>
  <si>
    <t>BETONSKI I ARMIRANOBETONSKI RADOVI</t>
  </si>
  <si>
    <t>Betoniranje temeljnih stopa</t>
  </si>
  <si>
    <t>Betoniranje temeljnih stopa 80x80x80 cm betonom kvalitete C25/30, XC2 u zemlji bez oplate. U cijenu je uključena dobava, prijevoz, ugradba i njega svježeg betona.</t>
  </si>
  <si>
    <t>4.</t>
  </si>
  <si>
    <t>ARMIRAČKI RADOVI</t>
  </si>
  <si>
    <t>Armatura temelja</t>
  </si>
  <si>
    <t>Dobava, sječenje, savijanje, vezivanje i postava šipkaste mrežaste armature B500B. Količina procjenjena na 80 kg/m3 betona.</t>
  </si>
  <si>
    <t>kg</t>
  </si>
  <si>
    <t>5.</t>
  </si>
  <si>
    <t>IZOLATERSKI RADOVI</t>
  </si>
  <si>
    <t>Hidroizolacija krova</t>
  </si>
  <si>
    <t>m2</t>
  </si>
  <si>
    <t>6.</t>
  </si>
  <si>
    <t>KROVOPOKRIVAČKI RADOVI</t>
  </si>
  <si>
    <t>Pokrivanje krova drvenom šindrom</t>
  </si>
  <si>
    <t>7.</t>
  </si>
  <si>
    <t>STOLARSKI RADOVI</t>
  </si>
  <si>
    <t>Neprovidna, klizna drvena stijena</t>
  </si>
  <si>
    <t>poz 1, poz 6</t>
  </si>
  <si>
    <t>kom</t>
  </si>
  <si>
    <t>Providna, klizna drvena stijena</t>
  </si>
  <si>
    <t>poz 2, poz 5</t>
  </si>
  <si>
    <t>poz 3, poz 4</t>
  </si>
  <si>
    <t>Providni, klizni drveni prozor</t>
  </si>
  <si>
    <t>poz 7</t>
  </si>
  <si>
    <t>Neprovidni, klizni drveni prozor</t>
  </si>
  <si>
    <t>poz 8</t>
  </si>
  <si>
    <t>Krovni, fiksni prozor</t>
  </si>
  <si>
    <t>poz 9</t>
  </si>
  <si>
    <t>8.</t>
  </si>
  <si>
    <t>LIMARSKI RADOVI</t>
  </si>
  <si>
    <t>Izrada oluka</t>
  </si>
  <si>
    <t>Drvena konstrukcija ljestava</t>
  </si>
  <si>
    <t>OSTALI RADOVI</t>
  </si>
  <si>
    <t>Ležaljke</t>
  </si>
  <si>
    <t>Izrada, dobava i montaža ležaljki od sukanog kudeljnog konopa isprepletenog na način da tvori čvrstu mrežu oka max. veličine 10x10 cm. Površina ležaljke iznosi 2,30 m2. Konope pričvrstiti za konstrukciju promatračnice. U cijenu uračunat rad, materijal i spojna sredstva.</t>
  </si>
  <si>
    <r>
      <t>Strojni iskop zemlje III. kategorije za temeljne stope širine 80x80 cm, dubine 200 cm. Stranice iskopa vertikalno obraditi, a dno isplanirati +/-2 cm. Modul zbijenosti M</t>
    </r>
    <r>
      <rPr>
        <vertAlign val="subscript"/>
        <sz val="11"/>
        <color rgb="FF000000"/>
        <rFont val="Arial"/>
        <family val="2"/>
        <charset val="238"/>
      </rPr>
      <t>z</t>
    </r>
    <r>
      <rPr>
        <sz val="11"/>
        <color rgb="FF000000"/>
        <rFont val="Arial"/>
        <family val="2"/>
        <charset val="238"/>
      </rPr>
      <t>= 20 MN/m</t>
    </r>
    <r>
      <rPr>
        <vertAlign val="superscript"/>
        <sz val="11"/>
        <color rgb="FF000000"/>
        <rFont val="Arial"/>
        <family val="2"/>
        <charset val="238"/>
      </rPr>
      <t>2</t>
    </r>
    <r>
      <rPr>
        <sz val="11"/>
        <color rgb="FF000000"/>
        <rFont val="Arial"/>
        <family val="2"/>
        <charset val="238"/>
      </rPr>
      <t>.</t>
    </r>
    <r>
      <rPr>
        <sz val="11"/>
        <color theme="1"/>
        <rFont val="Arial"/>
        <family val="2"/>
        <charset val="238"/>
      </rPr>
      <t xml:space="preserve"> Radovi obuhvaćaju i utovar iskopanog materijala u kamione, odvoz i istovar na gradski deponij, uključujući i pristojbu za deponiju.
Obračun po m3 zemlje u sraslom stanju.</t>
    </r>
  </si>
  <si>
    <t>Izvedba drvene konstrukcije stubišta iz piljene drvene građe od četinara klase C24. Stubište je tlocrtnog oblika otvorenog peterokuta. Konstrukcija se sastoji od četiri prečke dimenzija 8/14 cm poduprte kosnicima 8/10 u nagibu 45°, oboje oslonjeno na trup stabla. Ovi okviri se nalaze u uglovima peterokuta. Preko njih položiti drvene tetive dimenzija 8/14 cm koje nose gazišta od fosni debljine 5 cm. U razini terena tetive osloniti na podvlake, a u razini promatračnice na njenu konstrukciju. Spoj sa stablom izvesti debelim pocinčanim vijcima ili obujmicama na način da se isto ne ošteti i ne onemogući njegov rast. Gazišta osloniti na podvlake od letvi. Sve elemente zaštititi fungicidnim i insekticidnim sredstvima. Jedinična cijena obuhvaća sav potreban rad, materijal, opšave i radnu skelu do pune gotovosti. Obračun po m3 drvene građe.</t>
  </si>
  <si>
    <r>
      <t>Izvedba drvene konstrukcije promatračnice iz piljene drvene građe od četinara klase C24. Konstrukcija se sastoji od dvije glavne grede 20/26 cm oslonjene na stablo i okrugle stupove Ø20 cm. Preko greda položena je konstrukcija sekundarnih greda 14/18 cm koja nosi podnu oblogu promatračnice i konstrukciju natkrivenog dijela. Natkriveni dio izvesti od stupova 14/14 cm, greda 14/16 cm i rogova 10/12 cm. Rogove povezati pajantama 10/12 cm. Spoj sa stablom izvesti debelim pocinčanim vijcima ili obujmicama na način da se isto ne ošteti i ne onemogući njegov rast. Oslonac greda-stup izvesti na način da se greda oslanja na podvlaku bočno pričvršćenu na stup. Sve elemente zaštititi fungicidnim i insekticidnim sredstvima. Jedinična cijena obuhvaća sav potreban rad, materijal, opšave, spojna sredstva i radnu skelu prostorne zapremine cca. 350 m</t>
    </r>
    <r>
      <rPr>
        <vertAlign val="superscript"/>
        <sz val="11"/>
        <color theme="1"/>
        <rFont val="Arial"/>
        <family val="2"/>
        <charset val="238"/>
      </rPr>
      <t>3</t>
    </r>
    <r>
      <rPr>
        <sz val="11"/>
        <color theme="1"/>
        <rFont val="Arial"/>
        <family val="2"/>
        <charset val="238"/>
      </rPr>
      <t xml:space="preserve"> do pune gotovosti. Obračun po m3 drvene građe.</t>
    </r>
  </si>
  <si>
    <r>
      <t>Nabava, dobava i postava vodonepropusne paropropusne pričuvne folije od vanjskog tkanog polipropilenskog sloja i unutarnje mikroporozne polipropilenske prevlake preko daščane oplate krovišta. Jedinična cijena obuhvaća sav potreban rad, materijal, opšave i radnu skelu do pune gotovosti. Obračun po m</t>
    </r>
    <r>
      <rPr>
        <vertAlign val="superscript"/>
        <sz val="11"/>
        <color rgb="FF000000"/>
        <rFont val="Arial"/>
        <family val="2"/>
        <charset val="238"/>
      </rPr>
      <t>2</t>
    </r>
    <r>
      <rPr>
        <sz val="11"/>
        <color rgb="FF000000"/>
        <rFont val="Arial"/>
        <family val="2"/>
        <charset val="238"/>
      </rPr>
      <t>.</t>
    </r>
  </si>
  <si>
    <t>Pokrivanje krova drvenom šindrom. U cijenu uključena potkonstrukcija od letvi 3x5 cm. Obračun po m2 izvedenog pokrova. Jedinična cijena obuhvaća sav potreban rad, materijal, opšave i radnu skelu do pune gotovosti.</t>
  </si>
  <si>
    <t>Izrada, dobava i ugradnja kliznih stijena 100x200 cm od drvenih elemenata bez brtvi. Okvir klizne stijene izvesti od drvenih štafli 8x5 cm, s ojačanjima od drvenih letvi 5x3 cm sve od piljene drvene građe od četinara klase C24. Vanjsku stranu stijene opšiti drvenim daskama 24 mm. Mehanizam otvaranja stijena je klizni na metalnim vodilicama. Vodilice izvesti s donje i gornje strane stijene s graničnikom. Duljina klizanja je 2 m. Sve drvene elemente zaštititi fungicidnim i insekticidnim premazom. Stijene izvesti prema shemama stolarije. Jedinična cijena obuhvaća sav potreban rad, materijal, okov i kvake.</t>
  </si>
  <si>
    <t>Izrada, dobava i ugradnja kliznih stijena 100x200 cm od drvenih elemenata bez brtvi. Okvir klizne stijene izvesti od drvenih štafli 8x5 cm, s dvije prečke od drvenih letvi 5x3 cm sve od piljene drvene građe od četinara klase C24. Tri polja unutar okvira ustakliti prozirnim pleksiglasom debljine 3 mm. Pleksiglas obostrano pridržati lajsnama od drvenih letvica. Mehanizam otvaranja stijena je klizni na metalnim vodilicama. Vodilice izvesti s donje i gornje strane stijene s graničnikom. Duljina klizanja je 3 m. Sve drvene elemente zaštititi fungicidnim i insekticidnim premazom. Stijene izvesti prema shemama stolarije. Jedinična cijena obuhvaća sav potreban rad, materijal, okov i kvake.</t>
  </si>
  <si>
    <t>Izrada, dobava i ugradnja kliznih stijena 100x200 cm od drvenih elemenata bez brtvi. Okvir klizne stijene izvesti od drvenih štafli 8x5 cm, s dvije prečke od drvenih letvi 5x3 cm sve od piljene drvene građe od četinara klase C24. Tri polja unutar okvira ustakliti prozirnim pleksiglasom debljine 3 mm. Pleksiglas obostrano pridržati lajsnama od drvenih letvica. Mehanizam otvaranja stijena je klizni na metalnim vodilicama. Vodilice izvesti s donje i gornje strane stijene s graničnikom. Duljina klizanja je 4 m. Sve drvene elemente zaštititi fungicidnim i insekticidnim premazom. Stijene izvesti prema shemama stolarije. Jedinična cijena obuhvaća sav potreban rad, materijal, okov i kvake.</t>
  </si>
  <si>
    <t>Izrada, dobava i ugradnja kliznog prozora 84x96 cm od drvenih elemenata bez brtvi. Okvir klizne stijene izvesti od drvenih štafli 8x5 cm, s jednom prečkom od drvene letve 5x3 cm sve od piljene drvene građe od četinara klase C24. Dva polja unutar okvira ustakliti prozirnim pleksiglasom debljine 3 mm. Pleksiglas obostrano pridržati lajsnama od drvenih letvica. Mehanizam otvaranja stijena je klizni na metalnim vodilicama. Vodilice izvesti s donje i gornje strane stijene s graničnikom. Duljina klizanja je 1,68 m. Sve drvene elemente zaštititi fungicidnim i insekticidnim premazom. Prozor izvesti prema shemama stolarije. Jedinična cijena obuhvaća sav potreban rad, materijal, okov i kvake.</t>
  </si>
  <si>
    <t>Izrada, dobava i ugradnja kliznog prozora 120x80 cm od drvenih elemenata bez brtvi. Okvir klizne stijene izvesti od drvenih štafli 8x5 cm, s jednom prečkom od drvene letve 5x3 cm sve od piljene drvene građe od četinara klase C24. Vanjsku stranu prozora opšiti drvenim daskama 24 mm. Mehanizam otvaranja prozora je klizni na metalnim vodilicama. Vodilice izvesti s donje i gornje strane stijene s graničnikom. Duljina klizanja je 2,40 m. Sve drvene elemente zaštititi fungicidnim i insekticidnim premazom. Prozor izvesti prema shemama stolarije. Jedinična cijena obuhvaća sav potreban rad, materijal, okov i kvake.</t>
  </si>
  <si>
    <t>Izrada, dobava i ugradnja fiksnog, krovnog prozora 84x170 cm od drvenih elemenata. Okvir prozora izvesti od drvenih štafli 8x5 cm, s dvije prečke od drvenih letvi 5x3 cm sve od piljene drvene građe od četinara klase C24. Dva polja unutar okvira ustakliti prozirnim pleksiglasom debljine 3 mm. Pleksiglas obostrano pridržati lajsnama od drvenih letvica. Osigurati vodonepropusnost prozora gumenim brtvama. Sve drvene elemente zaštititi fungicidnim i insekticidnim premazom. Prozor izvesti prema shemama stolarije. Jedinična cijena obuhvaća sav potreban rad, materijal i okov.</t>
  </si>
  <si>
    <t>Izrada i montaža horizontalnih i vertikalnih odvodnih cijevi φ 16 cm iz bojanog lima d=0,55mm. Jedinična cijena obuhvaća sav potreban rad i materijal do pune gotovosti. Obračun po m'.</t>
  </si>
  <si>
    <t>PRILOG IV DOKUMENTACIJE O NABAVI</t>
  </si>
  <si>
    <r>
      <t xml:space="preserve"> Evidencijski broj i naziv nabave</t>
    </r>
    <r>
      <rPr>
        <i/>
        <sz val="11"/>
        <color theme="1"/>
        <rFont val="Arial Narrow"/>
        <family val="2"/>
        <charset val="238"/>
      </rPr>
      <t xml:space="preserve">: </t>
    </r>
    <r>
      <rPr>
        <b/>
        <sz val="11"/>
        <color theme="1"/>
        <rFont val="Arial Narrow"/>
        <family val="2"/>
        <charset val="238"/>
      </rPr>
      <t>GB 1/2018 WOR – Obnova pristupne staze i izgradnja dvije promatračnice u Eko centru  Zlatna Greda</t>
    </r>
  </si>
  <si>
    <t>TROŠKOVNIK IZGRADNJE PROMATRAČNICA NA LOKACIJI</t>
  </si>
  <si>
    <t>EKO CENTAR ZLATNA GREDA, K.Č.BR. 1869/2</t>
  </si>
  <si>
    <t>Izvedba drvene konstrukcije ljestava iz piljene drvene građe od četinara klase C24. Konstrukcija se sastoji od dvije tetive 10/18 cm u nagibu 30°. Tetive nose gazišta od fosni debljine 5 cm. U razini terena tetive osloniti na podvlake, a u razini promatračnice na njenu konstrukciju. Gazišta osloniti na podvlake od letvi. Sve elemente zaštititi fungicidnim i insekticidnim sredstvima. Jedinična cijena obuhvaća sav potreban rad, materijal, opšave i radnu skelu do pune gotovosti. Obračun po m3 drvene građe.</t>
  </si>
  <si>
    <r>
      <t>Izvedba drvene konstrukcije promatračnice iz piljene drvene građe od četinara klase C24. Konstrukcija se sastoji od glavnih greda 12/18 cm poduprtih kosnicima 12/12 cm. Grede osloniti na stablo podvlakama istog profila. Preko greda položena je konstrukcija sekundarnih greda 14/16 cm koja nosi podnu oblogu promatračnice. Spoj sa stablom izvesti debelim pocinčanim vijcima ili obujmicama na način da se isto ne ošteti i ne onemogući njegov rast. Sve elemente zaštititi fungicidnim i insekticidnim sredstvima. Jedinična cijena obuhvaća sav potreban rad, materijal, opšave, spojna sredstva i radnu skelu prostorne zapremine cca. 130 m</t>
    </r>
    <r>
      <rPr>
        <vertAlign val="superscript"/>
        <sz val="11"/>
        <color theme="1"/>
        <rFont val="Arial"/>
        <family val="2"/>
        <charset val="238"/>
      </rPr>
      <t>3</t>
    </r>
    <r>
      <rPr>
        <sz val="11"/>
        <color theme="1"/>
        <rFont val="Arial"/>
        <family val="2"/>
        <charset val="238"/>
      </rPr>
      <t xml:space="preserve"> do pune gotovosti. Obračun po m3 drvene građe.</t>
    </r>
  </si>
</sst>
</file>

<file path=xl/styles.xml><?xml version="1.0" encoding="utf-8"?>
<styleSheet xmlns="http://schemas.openxmlformats.org/spreadsheetml/2006/main">
  <numFmts count="2">
    <numFmt numFmtId="164" formatCode="#,##0.00&quot; &quot;;&quot; (&quot;#,##0.00&quot;)&quot;;&quot;-&quot;#&quot; &quot;;@&quot; &quot;"/>
    <numFmt numFmtId="165" formatCode="#,##0.00&quot; &quot;[$kn-41A];[Red]&quot;-&quot;#,##0.00&quot; &quot;[$kn-41A]"/>
  </numFmts>
  <fonts count="30">
    <font>
      <sz val="11"/>
      <color theme="1"/>
      <name val="Liberation Sans"/>
      <charset val="238"/>
    </font>
    <font>
      <sz val="11"/>
      <color theme="1"/>
      <name val="Liberation Sans"/>
      <charset val="238"/>
    </font>
    <font>
      <b/>
      <i/>
      <sz val="8"/>
      <color theme="1"/>
      <name val="Verdana"/>
      <family val="2"/>
      <charset val="238"/>
    </font>
    <font>
      <sz val="8"/>
      <color theme="1"/>
      <name val="Verdana"/>
      <family val="2"/>
      <charset val="238"/>
    </font>
    <font>
      <sz val="11"/>
      <color rgb="FF008000"/>
      <name val="Calibri"/>
      <family val="2"/>
      <charset val="238"/>
    </font>
    <font>
      <b/>
      <i/>
      <sz val="16"/>
      <color theme="1"/>
      <name val="Liberation Sans"/>
      <charset val="238"/>
    </font>
    <font>
      <b/>
      <sz val="10"/>
      <color theme="1"/>
      <name val="Verdana"/>
      <family val="2"/>
      <charset val="238"/>
    </font>
    <font>
      <b/>
      <i/>
      <sz val="11"/>
      <color theme="1"/>
      <name val="Liberation Sans"/>
      <charset val="238"/>
    </font>
    <font>
      <i/>
      <sz val="11"/>
      <color theme="1"/>
      <name val="Liberation Sans"/>
      <charset val="238"/>
    </font>
    <font>
      <b/>
      <i/>
      <u/>
      <sz val="11"/>
      <color theme="1"/>
      <name val="Liberation Sans"/>
      <charset val="238"/>
    </font>
    <font>
      <b/>
      <sz val="8"/>
      <color theme="1"/>
      <name val="Verdana"/>
      <family val="2"/>
      <charset val="238"/>
    </font>
    <font>
      <sz val="11"/>
      <color theme="1"/>
      <name val="Calibri Light"/>
      <family val="2"/>
      <charset val="238"/>
    </font>
    <font>
      <b/>
      <sz val="10"/>
      <color theme="1"/>
      <name val="Calibri Light"/>
      <family val="2"/>
      <charset val="238"/>
    </font>
    <font>
      <b/>
      <sz val="8"/>
      <color theme="1"/>
      <name val="Calibri Light"/>
      <family val="2"/>
      <charset val="238"/>
    </font>
    <font>
      <sz val="8"/>
      <color theme="1"/>
      <name val="Calibri Light"/>
      <family val="2"/>
      <charset val="238"/>
    </font>
    <font>
      <b/>
      <sz val="10"/>
      <color rgb="FF000000"/>
      <name val="Calibri Light"/>
      <family val="2"/>
      <charset val="238"/>
    </font>
    <font>
      <sz val="8"/>
      <color rgb="FFFF0000"/>
      <name val="Calibri Light"/>
      <family val="2"/>
      <charset val="238"/>
    </font>
    <font>
      <i/>
      <sz val="10"/>
      <color theme="1"/>
      <name val="Calibri Light"/>
      <family val="2"/>
      <charset val="238"/>
    </font>
    <font>
      <sz val="11"/>
      <color theme="1"/>
      <name val="Arial"/>
      <family val="2"/>
      <charset val="238"/>
    </font>
    <font>
      <b/>
      <sz val="11"/>
      <color theme="1"/>
      <name val="Arial"/>
      <family val="2"/>
      <charset val="238"/>
    </font>
    <font>
      <i/>
      <sz val="11"/>
      <color theme="1"/>
      <name val="Arial"/>
      <family val="2"/>
      <charset val="238"/>
    </font>
    <font>
      <vertAlign val="subscript"/>
      <sz val="11"/>
      <color rgb="FF000000"/>
      <name val="Arial"/>
      <family val="2"/>
      <charset val="238"/>
    </font>
    <font>
      <sz val="11"/>
      <color rgb="FF000000"/>
      <name val="Arial"/>
      <family val="2"/>
      <charset val="238"/>
    </font>
    <font>
      <vertAlign val="superscript"/>
      <sz val="11"/>
      <color rgb="FF000000"/>
      <name val="Arial"/>
      <family val="2"/>
      <charset val="238"/>
    </font>
    <font>
      <vertAlign val="superscript"/>
      <sz val="11"/>
      <color theme="1"/>
      <name val="Arial"/>
      <family val="2"/>
      <charset val="238"/>
    </font>
    <font>
      <b/>
      <sz val="12"/>
      <name val="Arial"/>
      <family val="2"/>
      <charset val="238"/>
    </font>
    <font>
      <sz val="11"/>
      <color theme="1"/>
      <name val="Arial Narrow"/>
      <family val="2"/>
      <charset val="238"/>
    </font>
    <font>
      <i/>
      <sz val="11"/>
      <color theme="1"/>
      <name val="Arial Narrow"/>
      <family val="2"/>
      <charset val="238"/>
    </font>
    <font>
      <b/>
      <sz val="11"/>
      <color theme="1"/>
      <name val="Arial Narrow"/>
      <family val="2"/>
      <charset val="238"/>
    </font>
    <font>
      <b/>
      <sz val="11"/>
      <color theme="1"/>
      <name val="Liberation Sans"/>
      <charset val="238"/>
    </font>
  </fonts>
  <fills count="7">
    <fill>
      <patternFill patternType="none"/>
    </fill>
    <fill>
      <patternFill patternType="gray125"/>
    </fill>
    <fill>
      <patternFill patternType="solid">
        <fgColor rgb="FFCCFFCC"/>
        <bgColor rgb="FFCCFFCC"/>
      </patternFill>
    </fill>
    <fill>
      <patternFill patternType="solid">
        <fgColor rgb="FFCCCCCC"/>
        <bgColor rgb="FFCCCCCC"/>
      </patternFill>
    </fill>
    <fill>
      <patternFill patternType="solid">
        <fgColor rgb="FFE6E6E6"/>
        <bgColor rgb="FFE6E6E6"/>
      </patternFill>
    </fill>
    <fill>
      <patternFill patternType="solid">
        <fgColor rgb="FFEEEEEE"/>
        <bgColor rgb="FFEEEEEE"/>
      </patternFill>
    </fill>
    <fill>
      <patternFill patternType="solid">
        <fgColor theme="0"/>
        <bgColor indexed="64"/>
      </patternFill>
    </fill>
  </fills>
  <borders count="3">
    <border>
      <left/>
      <right/>
      <top/>
      <bottom/>
      <diagonal/>
    </border>
    <border>
      <left/>
      <right/>
      <top style="thin">
        <color rgb="FF000000"/>
      </top>
      <bottom style="double">
        <color auto="1"/>
      </bottom>
      <diagonal/>
    </border>
    <border>
      <left/>
      <right/>
      <top style="thin">
        <color rgb="FF000000"/>
      </top>
      <bottom style="thin">
        <color rgb="FF000000"/>
      </bottom>
      <diagonal/>
    </border>
  </borders>
  <cellStyleXfs count="17">
    <xf numFmtId="0" fontId="0" fillId="0" borderId="0"/>
    <xf numFmtId="4" fontId="6" fillId="3" borderId="1">
      <alignment horizontal="left" vertical="top"/>
    </xf>
    <xf numFmtId="0" fontId="2" fillId="0" borderId="0">
      <alignment vertical="top"/>
    </xf>
    <xf numFmtId="4" fontId="1" fillId="0" borderId="0">
      <alignment horizontal="right"/>
    </xf>
    <xf numFmtId="164" fontId="3" fillId="0" borderId="0">
      <alignment vertical="top"/>
    </xf>
    <xf numFmtId="0" fontId="4" fillId="2" borderId="0">
      <alignment vertical="top"/>
    </xf>
    <xf numFmtId="0" fontId="5" fillId="0" borderId="0">
      <alignment horizontal="center"/>
    </xf>
    <xf numFmtId="4" fontId="6" fillId="3" borderId="1">
      <alignment horizontal="left" vertical="top"/>
    </xf>
    <xf numFmtId="0" fontId="5" fillId="0" borderId="0">
      <alignment horizontal="center" textRotation="90"/>
    </xf>
    <xf numFmtId="0" fontId="1" fillId="0" borderId="0">
      <alignment horizontal="right"/>
    </xf>
    <xf numFmtId="0" fontId="7" fillId="0" borderId="0"/>
    <xf numFmtId="0" fontId="1" fillId="0" borderId="0"/>
    <xf numFmtId="0" fontId="8" fillId="0" borderId="0">
      <alignment indent="2"/>
    </xf>
    <xf numFmtId="0" fontId="9" fillId="0" borderId="0"/>
    <xf numFmtId="4" fontId="10" fillId="4" borderId="2">
      <alignment vertical="top"/>
    </xf>
    <xf numFmtId="165" fontId="9" fillId="0" borderId="0"/>
    <xf numFmtId="4" fontId="10" fillId="5" borderId="2">
      <alignment vertical="top"/>
    </xf>
  </cellStyleXfs>
  <cellXfs count="102">
    <xf numFmtId="0" fontId="0" fillId="0" borderId="0" xfId="0"/>
    <xf numFmtId="0" fontId="11" fillId="0" borderId="0" xfId="0" applyFont="1"/>
    <xf numFmtId="1" fontId="11" fillId="0" borderId="0" xfId="0" applyNumberFormat="1" applyFont="1" applyBorder="1" applyAlignment="1" applyProtection="1">
      <alignment horizontal="right" vertical="top" wrapText="1"/>
    </xf>
    <xf numFmtId="2" fontId="15" fillId="0" borderId="0" xfId="0" applyNumberFormat="1" applyFont="1" applyAlignment="1" applyProtection="1">
      <alignment horizontal="right" vertical="center"/>
    </xf>
    <xf numFmtId="49" fontId="12" fillId="3" borderId="1" xfId="7" applyNumberFormat="1" applyFont="1" applyAlignment="1" applyProtection="1">
      <alignment horizontal="right" vertical="top"/>
    </xf>
    <xf numFmtId="3" fontId="12" fillId="3" borderId="1" xfId="7" applyNumberFormat="1" applyFont="1" applyAlignment="1" applyProtection="1">
      <alignment horizontal="left" vertical="top"/>
    </xf>
    <xf numFmtId="0" fontId="11" fillId="0" borderId="0" xfId="0" applyFont="1" applyBorder="1" applyAlignment="1" applyProtection="1">
      <alignment horizontal="right" vertical="top" wrapText="1"/>
    </xf>
    <xf numFmtId="3" fontId="11" fillId="0" borderId="0" xfId="0" applyNumberFormat="1" applyFont="1" applyBorder="1" applyAlignment="1" applyProtection="1">
      <alignment horizontal="left" vertical="top" wrapText="1"/>
    </xf>
    <xf numFmtId="4" fontId="13" fillId="4" borderId="2" xfId="14" applyFont="1" applyBorder="1" applyAlignment="1" applyProtection="1">
      <alignment vertical="top"/>
    </xf>
    <xf numFmtId="0" fontId="11" fillId="0" borderId="0" xfId="0" applyFont="1" applyBorder="1" applyAlignment="1" applyProtection="1">
      <alignment vertical="top" indent="1"/>
    </xf>
    <xf numFmtId="0" fontId="11" fillId="0" borderId="0" xfId="0" applyFont="1" applyAlignment="1" applyProtection="1">
      <alignment horizontal="right" vertical="top" wrapText="1"/>
    </xf>
    <xf numFmtId="3" fontId="11" fillId="0" borderId="0" xfId="0" applyNumberFormat="1" applyFont="1" applyAlignment="1" applyProtection="1">
      <alignment horizontal="left" vertical="top" wrapText="1"/>
    </xf>
    <xf numFmtId="0" fontId="14" fillId="0" borderId="0" xfId="0" applyFont="1" applyAlignment="1" applyProtection="1">
      <alignment vertical="top" wrapText="1"/>
    </xf>
    <xf numFmtId="0" fontId="16" fillId="0" borderId="0" xfId="0" applyFont="1" applyAlignment="1" applyProtection="1">
      <alignment horizontal="right" vertical="top" wrapText="1"/>
    </xf>
    <xf numFmtId="0" fontId="11" fillId="0" borderId="0" xfId="0" applyFont="1" applyAlignment="1" applyProtection="1">
      <alignment vertical="top" wrapText="1"/>
    </xf>
    <xf numFmtId="49" fontId="11" fillId="0" borderId="0" xfId="0" applyNumberFormat="1" applyFont="1" applyBorder="1" applyAlignment="1" applyProtection="1">
      <alignment horizontal="justify" vertical="top" wrapText="1"/>
    </xf>
    <xf numFmtId="2" fontId="11" fillId="0" borderId="0" xfId="0" applyNumberFormat="1" applyFont="1" applyBorder="1" applyAlignment="1" applyProtection="1">
      <alignment horizontal="right" vertical="top" wrapText="1"/>
    </xf>
    <xf numFmtId="4" fontId="11" fillId="0" borderId="0" xfId="0" applyNumberFormat="1" applyFont="1" applyBorder="1" applyAlignment="1" applyProtection="1">
      <alignment horizontal="right" vertical="top" wrapText="1"/>
    </xf>
    <xf numFmtId="4" fontId="11" fillId="0" borderId="0" xfId="0" applyNumberFormat="1" applyFont="1" applyBorder="1" applyAlignment="1" applyProtection="1">
      <alignment horizontal="right" vertical="top"/>
    </xf>
    <xf numFmtId="0" fontId="17" fillId="0" borderId="0" xfId="10" applyFont="1" applyAlignment="1">
      <alignment wrapText="1"/>
    </xf>
    <xf numFmtId="0" fontId="18" fillId="0" borderId="0" xfId="0" applyFont="1" applyBorder="1" applyAlignment="1" applyProtection="1">
      <alignment horizontal="justify" vertical="top" wrapText="1"/>
    </xf>
    <xf numFmtId="0" fontId="18" fillId="0" borderId="0" xfId="0" applyFont="1" applyBorder="1" applyAlignment="1" applyProtection="1">
      <alignment horizontal="right" vertical="top" wrapText="1"/>
    </xf>
    <xf numFmtId="0" fontId="18" fillId="0" borderId="0" xfId="0" applyFont="1" applyBorder="1" applyAlignment="1" applyProtection="1">
      <alignment horizontal="right" vertical="top"/>
    </xf>
    <xf numFmtId="0" fontId="18" fillId="0" borderId="0" xfId="0" applyFont="1" applyAlignment="1" applyProtection="1">
      <alignment horizontal="justify" vertical="top" wrapText="1"/>
    </xf>
    <xf numFmtId="0" fontId="18" fillId="0" borderId="0" xfId="0" applyFont="1" applyAlignment="1" applyProtection="1">
      <alignment horizontal="left" vertical="top" wrapText="1"/>
    </xf>
    <xf numFmtId="49" fontId="18" fillId="0" borderId="0" xfId="0" applyNumberFormat="1" applyFont="1" applyBorder="1" applyAlignment="1" applyProtection="1">
      <alignment horizontal="justify" vertical="top" wrapText="1"/>
    </xf>
    <xf numFmtId="2" fontId="18" fillId="0" borderId="0" xfId="0" applyNumberFormat="1" applyFont="1" applyBorder="1" applyAlignment="1" applyProtection="1">
      <alignment horizontal="right" vertical="top" wrapText="1"/>
    </xf>
    <xf numFmtId="4" fontId="18" fillId="0" borderId="0" xfId="0" applyNumberFormat="1" applyFont="1" applyBorder="1" applyAlignment="1" applyProtection="1">
      <alignment horizontal="right" vertical="top" wrapText="1"/>
    </xf>
    <xf numFmtId="4" fontId="18" fillId="0" borderId="0" xfId="0" applyNumberFormat="1" applyFont="1" applyBorder="1" applyAlignment="1" applyProtection="1">
      <alignment horizontal="right" vertical="top"/>
    </xf>
    <xf numFmtId="49" fontId="19" fillId="3" borderId="1" xfId="7" applyNumberFormat="1" applyFont="1" applyAlignment="1" applyProtection="1">
      <alignment horizontal="justify" vertical="top"/>
    </xf>
    <xf numFmtId="0" fontId="18" fillId="0" borderId="0" xfId="0" applyFont="1" applyFill="1" applyAlignment="1">
      <alignment horizontal="center" vertical="center" wrapText="1"/>
    </xf>
    <xf numFmtId="2" fontId="18" fillId="0" borderId="0" xfId="0" applyNumberFormat="1" applyFont="1" applyFill="1" applyAlignment="1">
      <alignment horizontal="center" vertical="center" wrapText="1"/>
    </xf>
    <xf numFmtId="0" fontId="18" fillId="0" borderId="0" xfId="0" applyFont="1" applyFill="1" applyAlignment="1">
      <alignment horizontal="right" vertical="center" wrapText="1"/>
    </xf>
    <xf numFmtId="0" fontId="18" fillId="0" borderId="0" xfId="0" applyFont="1" applyFill="1" applyAlignment="1">
      <alignment horizontal="left" vertical="center" wrapText="1"/>
    </xf>
    <xf numFmtId="2" fontId="18" fillId="3" borderId="1" xfId="7" applyNumberFormat="1" applyFont="1" applyAlignment="1" applyProtection="1">
      <alignment horizontal="right" vertical="top"/>
    </xf>
    <xf numFmtId="4" fontId="18" fillId="3" borderId="1" xfId="7" applyFont="1" applyAlignment="1" applyProtection="1">
      <alignment horizontal="right" vertical="top"/>
    </xf>
    <xf numFmtId="4" fontId="18" fillId="4" borderId="2" xfId="14" applyFont="1" applyBorder="1" applyAlignment="1" applyProtection="1">
      <alignment horizontal="justify" vertical="top" wrapText="1"/>
    </xf>
    <xf numFmtId="4" fontId="18" fillId="4" borderId="2" xfId="14" applyFont="1" applyBorder="1" applyAlignment="1" applyProtection="1">
      <alignment horizontal="right" vertical="top" wrapText="1"/>
    </xf>
    <xf numFmtId="0" fontId="20" fillId="0" borderId="0" xfId="2" applyFont="1" applyFill="1" applyBorder="1" applyAlignment="1" applyProtection="1">
      <alignment horizontal="justify" vertical="top" wrapText="1"/>
    </xf>
    <xf numFmtId="0" fontId="18" fillId="0" borderId="0" xfId="0" applyFont="1"/>
    <xf numFmtId="3" fontId="18" fillId="0" borderId="0" xfId="0" applyNumberFormat="1"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8" fillId="0" borderId="0" xfId="10" applyFont="1" applyAlignment="1">
      <alignment wrapText="1"/>
    </xf>
    <xf numFmtId="0" fontId="18" fillId="0" borderId="0" xfId="0" applyFont="1" applyBorder="1" applyAlignment="1" applyProtection="1">
      <alignment horizontal="right"/>
    </xf>
    <xf numFmtId="4" fontId="18" fillId="0" borderId="0" xfId="3" applyFont="1" applyBorder="1" applyAlignment="1" applyProtection="1">
      <alignment horizontal="right"/>
    </xf>
    <xf numFmtId="2" fontId="18" fillId="0" borderId="0" xfId="3" applyNumberFormat="1" applyFont="1" applyAlignment="1">
      <alignment horizontal="right"/>
    </xf>
    <xf numFmtId="0" fontId="18" fillId="0" borderId="0" xfId="9" applyFont="1">
      <alignment horizontal="right"/>
    </xf>
    <xf numFmtId="4" fontId="18" fillId="0" borderId="0" xfId="3" applyFont="1" applyAlignment="1">
      <alignment horizontal="right"/>
    </xf>
    <xf numFmtId="0" fontId="20" fillId="0" borderId="0" xfId="12" applyFont="1">
      <alignment indent="2"/>
    </xf>
    <xf numFmtId="0" fontId="19" fillId="0" borderId="0" xfId="10" applyFont="1" applyAlignment="1">
      <alignment vertical="top" wrapText="1"/>
    </xf>
    <xf numFmtId="0" fontId="18" fillId="0" borderId="0" xfId="0" applyFont="1" applyAlignment="1">
      <alignment wrapText="1"/>
    </xf>
    <xf numFmtId="2" fontId="18" fillId="0" borderId="0" xfId="0" applyNumberFormat="1" applyFont="1"/>
    <xf numFmtId="0" fontId="20" fillId="0" borderId="0" xfId="0" applyFont="1"/>
    <xf numFmtId="2" fontId="18" fillId="0" borderId="0" xfId="0" applyNumberFormat="1" applyFont="1" applyBorder="1" applyAlignment="1" applyProtection="1">
      <alignment horizontal="right" vertical="top"/>
    </xf>
    <xf numFmtId="1" fontId="18" fillId="0" borderId="0" xfId="0" applyNumberFormat="1" applyFont="1" applyFill="1" applyBorder="1" applyAlignment="1" applyProtection="1">
      <alignment horizontal="center" vertical="top" wrapText="1"/>
    </xf>
    <xf numFmtId="1" fontId="18" fillId="0" borderId="0" xfId="0" applyNumberFormat="1" applyFont="1" applyFill="1" applyBorder="1" applyAlignment="1" applyProtection="1">
      <alignment horizontal="right" vertical="top" wrapText="1"/>
    </xf>
    <xf numFmtId="49" fontId="18" fillId="0" borderId="0" xfId="0" applyNumberFormat="1" applyFont="1" applyFill="1" applyBorder="1" applyAlignment="1" applyProtection="1">
      <alignment horizontal="left" wrapText="1" indent="1"/>
    </xf>
    <xf numFmtId="2" fontId="18" fillId="0" borderId="0" xfId="0" applyNumberFormat="1" applyFont="1" applyFill="1" applyBorder="1" applyAlignment="1" applyProtection="1">
      <alignment horizontal="right" wrapText="1"/>
    </xf>
    <xf numFmtId="4" fontId="18" fillId="0" borderId="0" xfId="0" applyNumberFormat="1" applyFont="1" applyFill="1" applyBorder="1" applyAlignment="1" applyProtection="1">
      <alignment horizontal="right"/>
    </xf>
    <xf numFmtId="1" fontId="18" fillId="0" borderId="0" xfId="0" applyNumberFormat="1" applyFont="1" applyFill="1" applyBorder="1" applyAlignment="1" applyProtection="1">
      <alignment horizontal="left" vertical="top" wrapText="1" indent="1"/>
    </xf>
    <xf numFmtId="2" fontId="18" fillId="0" borderId="0" xfId="0" applyNumberFormat="1" applyFont="1" applyFill="1" applyBorder="1" applyAlignment="1" applyProtection="1">
      <alignment horizontal="right" vertical="top" wrapText="1"/>
    </xf>
    <xf numFmtId="4" fontId="18" fillId="0" borderId="0" xfId="0" applyNumberFormat="1" applyFont="1" applyFill="1" applyBorder="1" applyAlignment="1" applyProtection="1">
      <alignment horizontal="right" vertical="top" wrapText="1"/>
    </xf>
    <xf numFmtId="1" fontId="18" fillId="0" borderId="0" xfId="0" applyNumberFormat="1" applyFont="1" applyBorder="1" applyAlignment="1" applyProtection="1">
      <alignment horizontal="right" vertical="top" wrapText="1"/>
    </xf>
    <xf numFmtId="4" fontId="19" fillId="0" borderId="0" xfId="1" applyFont="1" applyFill="1" applyBorder="1" applyAlignment="1" applyProtection="1">
      <alignment horizontal="right" vertical="center"/>
    </xf>
    <xf numFmtId="4" fontId="19" fillId="0" borderId="0" xfId="1" applyFont="1" applyFill="1" applyBorder="1" applyAlignment="1" applyProtection="1">
      <alignment horizontal="left" vertical="center"/>
    </xf>
    <xf numFmtId="4" fontId="19" fillId="3" borderId="1" xfId="1" applyFont="1" applyAlignment="1" applyProtection="1">
      <alignment horizontal="right" vertical="top"/>
    </xf>
    <xf numFmtId="4" fontId="19" fillId="3" borderId="1" xfId="1" applyFont="1" applyProtection="1">
      <alignment horizontal="left" vertical="top"/>
    </xf>
    <xf numFmtId="4" fontId="19" fillId="5" borderId="2" xfId="16" applyFont="1">
      <alignment vertical="top"/>
    </xf>
    <xf numFmtId="4" fontId="19" fillId="5" borderId="2" xfId="16" applyFont="1" applyAlignment="1">
      <alignment horizontal="right" vertical="top"/>
    </xf>
    <xf numFmtId="4" fontId="19" fillId="5" borderId="2" xfId="16" applyFont="1" applyAlignment="1">
      <alignment horizontal="left" vertical="top"/>
    </xf>
    <xf numFmtId="2" fontId="19" fillId="5" borderId="2" xfId="16" applyNumberFormat="1" applyFont="1">
      <alignment vertical="top"/>
    </xf>
    <xf numFmtId="2" fontId="19" fillId="3" borderId="1" xfId="1" applyNumberFormat="1" applyFont="1" applyAlignment="1" applyProtection="1">
      <alignment horizontal="right" vertical="top"/>
    </xf>
    <xf numFmtId="2" fontId="19" fillId="5" borderId="2" xfId="16" applyNumberFormat="1" applyFont="1" applyAlignment="1">
      <alignment horizontal="right" vertical="top"/>
    </xf>
    <xf numFmtId="4" fontId="19" fillId="3" borderId="1" xfId="1" applyFont="1" applyAlignment="1" applyProtection="1">
      <alignment horizontal="left" vertical="top" indent="1"/>
    </xf>
    <xf numFmtId="4" fontId="19" fillId="4" borderId="1" xfId="1" applyFont="1" applyFill="1" applyBorder="1" applyAlignment="1" applyProtection="1">
      <alignment horizontal="left" vertical="top" wrapText="1"/>
    </xf>
    <xf numFmtId="4" fontId="19" fillId="4" borderId="1" xfId="1" applyFont="1" applyFill="1" applyBorder="1" applyAlignment="1" applyProtection="1">
      <alignment horizontal="left" vertical="top" wrapText="1" indent="1"/>
    </xf>
    <xf numFmtId="4" fontId="19" fillId="4" borderId="1" xfId="1" applyFont="1" applyFill="1" applyBorder="1" applyAlignment="1" applyProtection="1">
      <alignment horizontal="right" vertical="top" wrapText="1"/>
    </xf>
    <xf numFmtId="2" fontId="19" fillId="0" borderId="0" xfId="0" applyNumberFormat="1" applyFont="1" applyFill="1" applyBorder="1" applyAlignment="1" applyProtection="1">
      <alignment horizontal="left" vertical="center" wrapText="1" indent="1"/>
    </xf>
    <xf numFmtId="4" fontId="19" fillId="0" borderId="0" xfId="0" applyNumberFormat="1" applyFont="1" applyFill="1" applyBorder="1" applyAlignment="1" applyProtection="1">
      <alignment horizontal="right" vertical="center" wrapText="1"/>
    </xf>
    <xf numFmtId="1" fontId="18" fillId="3" borderId="0" xfId="0" applyNumberFormat="1" applyFont="1" applyFill="1" applyBorder="1" applyAlignment="1" applyProtection="1">
      <alignment horizontal="center" vertical="top" wrapText="1"/>
    </xf>
    <xf numFmtId="1" fontId="18" fillId="3" borderId="0" xfId="0" applyNumberFormat="1" applyFont="1" applyFill="1" applyBorder="1" applyAlignment="1" applyProtection="1">
      <alignment horizontal="right" vertical="top" wrapText="1"/>
    </xf>
    <xf numFmtId="2" fontId="19" fillId="3" borderId="0" xfId="0" applyNumberFormat="1" applyFont="1" applyFill="1" applyBorder="1" applyAlignment="1" applyProtection="1">
      <alignment horizontal="left" vertical="center" wrapText="1" indent="1"/>
    </xf>
    <xf numFmtId="2" fontId="18" fillId="3" borderId="0" xfId="0" applyNumberFormat="1" applyFont="1" applyFill="1" applyBorder="1" applyAlignment="1" applyProtection="1">
      <alignment horizontal="right" wrapText="1"/>
    </xf>
    <xf numFmtId="4" fontId="19" fillId="3" borderId="0" xfId="0" applyNumberFormat="1" applyFont="1" applyFill="1" applyBorder="1" applyAlignment="1" applyProtection="1">
      <alignment horizontal="right" vertical="center" wrapText="1"/>
    </xf>
    <xf numFmtId="0" fontId="20" fillId="0" borderId="0" xfId="10" applyFont="1" applyAlignment="1">
      <alignment wrapText="1"/>
    </xf>
    <xf numFmtId="0" fontId="18" fillId="0" borderId="0" xfId="0" applyFont="1" applyFill="1" applyBorder="1" applyAlignment="1" applyProtection="1">
      <alignment horizontal="justify" vertical="top" wrapText="1"/>
    </xf>
    <xf numFmtId="0" fontId="18" fillId="0" borderId="0" xfId="0" applyFont="1" applyFill="1" applyBorder="1" applyAlignment="1">
      <alignment horizontal="justify" vertical="top" wrapText="1"/>
    </xf>
    <xf numFmtId="4" fontId="20" fillId="0" borderId="0" xfId="1" applyFont="1" applyFill="1" applyBorder="1" applyAlignment="1" applyProtection="1">
      <alignment horizontal="left" vertical="center" wrapText="1"/>
    </xf>
    <xf numFmtId="0" fontId="18" fillId="0" borderId="0" xfId="0" applyFont="1" applyAlignment="1">
      <alignment vertical="center"/>
    </xf>
    <xf numFmtId="4" fontId="19" fillId="0" borderId="0" xfId="1" applyFont="1" applyFill="1" applyBorder="1" applyAlignment="1" applyProtection="1">
      <alignment horizontal="left" vertical="center" indent="1"/>
    </xf>
    <xf numFmtId="4" fontId="18" fillId="0" borderId="0" xfId="1" applyFont="1" applyFill="1" applyBorder="1" applyAlignment="1" applyProtection="1">
      <alignment horizontal="left" vertical="center" indent="1"/>
    </xf>
    <xf numFmtId="4" fontId="19" fillId="0" borderId="0" xfId="7" applyFont="1" applyFill="1" applyBorder="1" applyAlignment="1" applyProtection="1">
      <alignment horizontal="left" vertical="center" indent="1"/>
    </xf>
    <xf numFmtId="4" fontId="18" fillId="0" borderId="0" xfId="7" applyFont="1" applyFill="1" applyBorder="1" applyAlignment="1" applyProtection="1">
      <alignment horizontal="left" vertical="center" indent="1"/>
    </xf>
    <xf numFmtId="0" fontId="25" fillId="6" borderId="0" xfId="0" applyFont="1" applyFill="1" applyAlignment="1">
      <alignment horizontal="center" vertical="top" wrapText="1"/>
    </xf>
    <xf numFmtId="0" fontId="0" fillId="0" borderId="0" xfId="0" applyAlignment="1">
      <alignment vertical="top" wrapText="1"/>
    </xf>
    <xf numFmtId="0" fontId="18" fillId="0" borderId="0" xfId="0" applyFont="1" applyAlignment="1">
      <alignment horizontal="center" wrapText="1"/>
    </xf>
    <xf numFmtId="0" fontId="19" fillId="0" borderId="0" xfId="0" applyFont="1" applyAlignment="1">
      <alignment horizontal="center" wrapText="1"/>
    </xf>
    <xf numFmtId="0" fontId="29" fillId="0" borderId="0" xfId="0" applyFont="1" applyAlignment="1">
      <alignment wrapText="1"/>
    </xf>
    <xf numFmtId="0" fontId="26" fillId="0" borderId="0" xfId="0" applyFont="1" applyAlignment="1">
      <alignment horizontal="center" wrapText="1"/>
    </xf>
    <xf numFmtId="0" fontId="0" fillId="0" borderId="0" xfId="0" applyAlignment="1">
      <alignment horizontal="center"/>
    </xf>
    <xf numFmtId="0" fontId="0" fillId="0" borderId="0" xfId="0" applyAlignment="1">
      <alignment horizontal="center" wrapText="1"/>
    </xf>
  </cellXfs>
  <cellStyles count="17">
    <cellStyle name="Bold" xfId="2"/>
    <cellStyle name="cijene i kolicine" xfId="3"/>
    <cellStyle name="Comma 2" xfId="4"/>
    <cellStyle name="Good" xfId="5"/>
    <cellStyle name="Heading" xfId="6"/>
    <cellStyle name="Heading 1" xfId="7"/>
    <cellStyle name="Heading1" xfId="8"/>
    <cellStyle name="jed. mj." xfId="9"/>
    <cellStyle name="naslov stavke" xfId="10"/>
    <cellStyle name="Normal" xfId="0" builtinId="0" customBuiltin="1"/>
    <cellStyle name="opis stavke" xfId="11"/>
    <cellStyle name="podstavke" xfId="12"/>
    <cellStyle name="Result" xfId="13"/>
    <cellStyle name="Result 1" xfId="14"/>
    <cellStyle name="Result2" xfId="15"/>
    <cellStyle name="Title" xfId="1" builtinId="15" customBuiltin="1"/>
    <cellStyle name="traka"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4:AMJ36"/>
  <sheetViews>
    <sheetView tabSelected="1" workbookViewId="0">
      <selection activeCell="F40" sqref="F40"/>
    </sheetView>
  </sheetViews>
  <sheetFormatPr defaultRowHeight="14.4"/>
  <cols>
    <col min="1" max="2" width="3.5" style="1" customWidth="1"/>
    <col min="3" max="3" width="33" style="1" customWidth="1"/>
    <col min="4" max="6" width="9.5" style="1" customWidth="1"/>
    <col min="7" max="7" width="14.19921875" style="1" customWidth="1"/>
    <col min="8" max="1024" width="10.59765625" style="1" customWidth="1"/>
  </cols>
  <sheetData>
    <row r="4" spans="1:8">
      <c r="C4" s="94" t="s">
        <v>93</v>
      </c>
      <c r="D4" s="95"/>
      <c r="E4" s="95"/>
      <c r="F4" s="95"/>
      <c r="G4" s="95"/>
    </row>
    <row r="6" spans="1:8">
      <c r="A6" s="90"/>
      <c r="B6" s="64"/>
      <c r="C6" s="89"/>
      <c r="D6" s="65"/>
      <c r="E6" s="65"/>
      <c r="F6" s="65"/>
      <c r="G6" s="64"/>
      <c r="H6" s="39"/>
    </row>
    <row r="7" spans="1:8" ht="39" customHeight="1">
      <c r="A7" s="91"/>
      <c r="B7" s="64"/>
      <c r="C7" s="99" t="s">
        <v>94</v>
      </c>
      <c r="D7" s="100"/>
      <c r="E7" s="100"/>
      <c r="F7" s="100"/>
      <c r="G7" s="100"/>
      <c r="H7" s="39"/>
    </row>
    <row r="8" spans="1:8">
      <c r="A8" s="39"/>
      <c r="B8" s="64"/>
      <c r="C8" s="89"/>
      <c r="D8" s="65"/>
      <c r="E8" s="65"/>
      <c r="F8" s="65"/>
      <c r="G8" s="64"/>
      <c r="H8" s="39"/>
    </row>
    <row r="9" spans="1:8">
      <c r="A9" s="92"/>
      <c r="B9" s="64"/>
      <c r="C9" s="39"/>
      <c r="D9" s="90"/>
      <c r="E9" s="65"/>
      <c r="F9" s="65"/>
      <c r="G9" s="64"/>
      <c r="H9" s="39"/>
    </row>
    <row r="10" spans="1:8">
      <c r="A10" s="93"/>
      <c r="B10" s="64"/>
      <c r="C10" s="97" t="s">
        <v>95</v>
      </c>
      <c r="D10" s="98"/>
      <c r="E10" s="98"/>
      <c r="F10" s="98"/>
      <c r="G10" s="98"/>
      <c r="H10" s="39"/>
    </row>
    <row r="11" spans="1:8">
      <c r="A11" s="93"/>
      <c r="B11" s="64"/>
      <c r="C11" s="39"/>
      <c r="D11" s="90"/>
      <c r="E11" s="65"/>
      <c r="F11" s="65"/>
      <c r="G11" s="64"/>
      <c r="H11" s="39"/>
    </row>
    <row r="12" spans="1:8">
      <c r="A12" s="93"/>
      <c r="B12" s="64"/>
      <c r="C12" s="96" t="s">
        <v>96</v>
      </c>
      <c r="D12" s="101"/>
      <c r="E12" s="101"/>
      <c r="F12" s="101"/>
      <c r="G12" s="101"/>
      <c r="H12" s="39"/>
    </row>
    <row r="13" spans="1:8">
      <c r="A13" s="92"/>
      <c r="B13" s="64"/>
      <c r="C13" s="39"/>
      <c r="D13" s="90"/>
      <c r="E13" s="65"/>
      <c r="F13" s="65"/>
      <c r="G13" s="64"/>
      <c r="H13" s="39"/>
    </row>
    <row r="14" spans="1:8">
      <c r="A14" s="92"/>
      <c r="B14" s="64"/>
      <c r="C14" s="39"/>
      <c r="D14" s="90"/>
      <c r="E14" s="65"/>
      <c r="F14" s="65"/>
      <c r="G14" s="64"/>
      <c r="H14" s="39"/>
    </row>
    <row r="15" spans="1:8">
      <c r="A15" s="93"/>
      <c r="B15" s="64"/>
      <c r="C15" s="39"/>
      <c r="D15" s="90"/>
      <c r="E15" s="65"/>
      <c r="F15" s="65"/>
      <c r="G15" s="64"/>
      <c r="H15" s="39"/>
    </row>
    <row r="16" spans="1:8">
      <c r="A16" s="93"/>
      <c r="B16" s="64"/>
      <c r="C16" s="39"/>
      <c r="D16" s="90"/>
      <c r="E16" s="65"/>
      <c r="F16" s="65"/>
      <c r="G16" s="64"/>
      <c r="H16" s="39"/>
    </row>
    <row r="17" spans="1:8">
      <c r="A17" s="93"/>
      <c r="B17" s="64"/>
      <c r="C17" s="39"/>
      <c r="D17" s="90"/>
      <c r="E17" s="65"/>
      <c r="F17" s="65"/>
      <c r="G17" s="64"/>
      <c r="H17" s="39"/>
    </row>
    <row r="18" spans="1:8">
      <c r="A18" s="93"/>
      <c r="B18" s="64"/>
      <c r="C18" s="39"/>
      <c r="D18" s="90"/>
      <c r="E18" s="65"/>
      <c r="F18" s="65"/>
      <c r="G18" s="64"/>
      <c r="H18" s="39"/>
    </row>
    <row r="19" spans="1:8">
      <c r="A19" s="65"/>
      <c r="B19" s="93"/>
      <c r="C19" s="64"/>
      <c r="D19" s="90"/>
      <c r="E19" s="65"/>
      <c r="F19" s="65"/>
      <c r="G19" s="64"/>
      <c r="H19" s="39"/>
    </row>
    <row r="20" spans="1:8">
      <c r="A20" s="65"/>
      <c r="B20" s="64"/>
      <c r="C20" s="90"/>
      <c r="D20" s="65"/>
      <c r="E20" s="65"/>
      <c r="F20" s="65"/>
      <c r="G20" s="64"/>
      <c r="H20" s="39"/>
    </row>
    <row r="21" spans="1:8">
      <c r="A21" s="67"/>
      <c r="B21" s="66"/>
      <c r="C21" s="74" t="s">
        <v>0</v>
      </c>
      <c r="D21" s="67"/>
      <c r="E21" s="67"/>
      <c r="F21" s="67"/>
      <c r="G21" s="66"/>
      <c r="H21" s="39"/>
    </row>
    <row r="22" spans="1:8">
      <c r="A22" s="55"/>
      <c r="B22" s="56"/>
      <c r="C22" s="57"/>
      <c r="D22" s="58"/>
      <c r="E22" s="58"/>
      <c r="F22" s="58"/>
      <c r="G22" s="59"/>
      <c r="H22" s="39"/>
    </row>
    <row r="23" spans="1:8">
      <c r="A23" s="55"/>
      <c r="B23" s="56" t="str">
        <f>'01 - promatračnica "A"'!A1</f>
        <v>A.</v>
      </c>
      <c r="C23" s="60" t="str">
        <f>'01 - promatračnica "A"'!B1</f>
        <v>PROMATRAČNICA "A"</v>
      </c>
      <c r="D23" s="39"/>
      <c r="E23" s="39"/>
      <c r="F23" s="61"/>
      <c r="G23" s="62">
        <f>'01 - promatračnica "A"'!G146</f>
        <v>0</v>
      </c>
      <c r="H23" s="39"/>
    </row>
    <row r="24" spans="1:8">
      <c r="A24" s="55"/>
      <c r="B24" s="56" t="str">
        <f>'02 - promatračnica "B"'!A1</f>
        <v>B.</v>
      </c>
      <c r="C24" s="60" t="str">
        <f>'02 - promatračnica "B"'!B1</f>
        <v>PROMATRAČNICA "B"</v>
      </c>
      <c r="D24" s="39"/>
      <c r="E24" s="39"/>
      <c r="F24" s="61"/>
      <c r="G24" s="62">
        <f>'02 - promatračnica "B"'!G46</f>
        <v>0</v>
      </c>
      <c r="H24" s="39"/>
    </row>
    <row r="25" spans="1:8">
      <c r="A25" s="39"/>
      <c r="B25" s="39"/>
      <c r="C25" s="39"/>
      <c r="D25" s="39"/>
      <c r="E25" s="39"/>
      <c r="F25" s="39"/>
      <c r="G25" s="39"/>
      <c r="H25" s="39"/>
    </row>
    <row r="26" spans="1:8" ht="15" thickBot="1">
      <c r="A26" s="75"/>
      <c r="B26" s="75"/>
      <c r="C26" s="76" t="s">
        <v>5</v>
      </c>
      <c r="D26" s="75"/>
      <c r="E26" s="75"/>
      <c r="F26" s="75"/>
      <c r="G26" s="77">
        <f>SUM(rekapitulacija!G23:G24)</f>
        <v>0</v>
      </c>
      <c r="H26" s="39"/>
    </row>
    <row r="27" spans="1:8" ht="15" thickTop="1">
      <c r="A27" s="55"/>
      <c r="B27" s="63"/>
      <c r="C27" s="78" t="s">
        <v>6</v>
      </c>
      <c r="D27" s="58"/>
      <c r="E27" s="58"/>
      <c r="F27" s="58"/>
      <c r="G27" s="79">
        <f>rekapitulacija!G26*0.25</f>
        <v>0</v>
      </c>
      <c r="H27" s="39"/>
    </row>
    <row r="28" spans="1:8">
      <c r="A28" s="55"/>
      <c r="B28" s="63"/>
      <c r="C28" s="78"/>
      <c r="D28" s="58"/>
      <c r="E28" s="58"/>
      <c r="F28" s="58"/>
      <c r="G28" s="79"/>
      <c r="H28" s="39"/>
    </row>
    <row r="29" spans="1:8">
      <c r="A29" s="80"/>
      <c r="B29" s="81"/>
      <c r="C29" s="82" t="s">
        <v>7</v>
      </c>
      <c r="D29" s="83"/>
      <c r="E29" s="83"/>
      <c r="F29" s="83"/>
      <c r="G29" s="84">
        <f>SUM(rekapitulacija!G26:G27)</f>
        <v>0</v>
      </c>
      <c r="H29" s="39"/>
    </row>
    <row r="33" spans="7:7">
      <c r="G33" s="3"/>
    </row>
    <row r="34" spans="7:7">
      <c r="G34" s="3"/>
    </row>
    <row r="35" spans="7:7">
      <c r="G35" s="3"/>
    </row>
    <row r="36" spans="7:7">
      <c r="G36" s="3"/>
    </row>
  </sheetData>
  <mergeCells count="4">
    <mergeCell ref="C4:G4"/>
    <mergeCell ref="C10:G10"/>
    <mergeCell ref="C7:G7"/>
    <mergeCell ref="C12:G12"/>
  </mergeCells>
  <pageMargins left="0.78740157480314954" right="0.48661417322834655" top="0.76456692913385815" bottom="0.89094488188976384" header="0.29999999999999993" footer="0.59527559055118107"/>
  <pageSetup paperSize="9" orientation="portrait" r:id="rId1"/>
  <headerFooter alignWithMargins="0">
    <oddHeader>&amp;C&amp;A</oddHeader>
    <oddFooter>&amp;CPage &amp;P</oddFooter>
  </headerFooter>
</worksheet>
</file>

<file path=xl/worksheets/sheet2.xml><?xml version="1.0" encoding="utf-8"?>
<worksheet xmlns="http://schemas.openxmlformats.org/spreadsheetml/2006/main" xmlns:r="http://schemas.openxmlformats.org/officeDocument/2006/relationships">
  <dimension ref="A1:AMJ26"/>
  <sheetViews>
    <sheetView topLeftCell="A4" workbookViewId="0">
      <selection activeCell="J7" sqref="J7"/>
    </sheetView>
  </sheetViews>
  <sheetFormatPr defaultRowHeight="14.4"/>
  <cols>
    <col min="1" max="1" width="3.5" style="2" customWidth="1"/>
    <col min="2" max="2" width="3.5" style="7" customWidth="1"/>
    <col min="3" max="3" width="33.09765625" style="15" customWidth="1"/>
    <col min="4" max="4" width="9.5" style="16" customWidth="1"/>
    <col min="5" max="5" width="9.5" style="17" customWidth="1"/>
    <col min="6" max="6" width="11.69921875" style="17" customWidth="1"/>
    <col min="7" max="7" width="11.69921875" style="18" customWidth="1"/>
    <col min="8" max="1024" width="7.3984375" style="1" customWidth="1"/>
  </cols>
  <sheetData>
    <row r="1" spans="1:7">
      <c r="A1" s="4"/>
      <c r="B1" s="5"/>
      <c r="C1" s="29" t="s">
        <v>8</v>
      </c>
      <c r="D1" s="34"/>
      <c r="E1" s="35"/>
      <c r="F1" s="35"/>
      <c r="G1" s="35"/>
    </row>
    <row r="2" spans="1:7">
      <c r="A2" s="6"/>
      <c r="C2" s="20"/>
      <c r="D2" s="21"/>
      <c r="E2" s="21"/>
      <c r="F2" s="21"/>
      <c r="G2" s="22"/>
    </row>
    <row r="3" spans="1:7" s="9" customFormat="1">
      <c r="A3" s="8"/>
      <c r="B3" s="8"/>
      <c r="C3" s="36"/>
      <c r="D3" s="37"/>
      <c r="E3" s="37"/>
      <c r="F3" s="37"/>
      <c r="G3" s="37"/>
    </row>
    <row r="4" spans="1:7">
      <c r="A4" s="6"/>
      <c r="C4" s="20"/>
      <c r="D4" s="21"/>
      <c r="E4" s="21"/>
      <c r="F4" s="21"/>
      <c r="G4" s="21"/>
    </row>
    <row r="5" spans="1:7">
      <c r="A5" s="6"/>
      <c r="C5" s="20"/>
      <c r="D5" s="21"/>
      <c r="E5" s="21"/>
      <c r="F5" s="21"/>
      <c r="G5" s="21"/>
    </row>
    <row r="6" spans="1:7">
      <c r="A6" s="10"/>
      <c r="B6" s="11"/>
      <c r="C6" s="38" t="s">
        <v>9</v>
      </c>
      <c r="D6" s="30"/>
      <c r="E6" s="31"/>
      <c r="F6" s="32"/>
      <c r="G6" s="33"/>
    </row>
    <row r="7" spans="1:7">
      <c r="A7" s="10"/>
      <c r="B7" s="11"/>
      <c r="C7" s="38"/>
      <c r="D7" s="30"/>
      <c r="E7" s="31"/>
      <c r="F7" s="32"/>
      <c r="G7" s="33"/>
    </row>
    <row r="8" spans="1:7" ht="58.8" customHeight="1">
      <c r="A8" s="10"/>
      <c r="B8" s="12" t="s">
        <v>10</v>
      </c>
      <c r="C8" s="87" t="s">
        <v>11</v>
      </c>
      <c r="D8" s="87"/>
      <c r="E8" s="87"/>
      <c r="F8" s="87"/>
      <c r="G8" s="87"/>
    </row>
    <row r="9" spans="1:7" ht="168" customHeight="1">
      <c r="A9" s="10"/>
      <c r="B9" s="12" t="s">
        <v>10</v>
      </c>
      <c r="C9" s="87" t="s">
        <v>12</v>
      </c>
      <c r="D9" s="87"/>
      <c r="E9" s="87"/>
      <c r="F9" s="87"/>
      <c r="G9" s="87"/>
    </row>
    <row r="10" spans="1:7" ht="198.6" customHeight="1">
      <c r="A10" s="10"/>
      <c r="B10" s="12" t="s">
        <v>10</v>
      </c>
      <c r="C10" s="87" t="s">
        <v>13</v>
      </c>
      <c r="D10" s="87"/>
      <c r="E10" s="87"/>
      <c r="F10" s="87"/>
      <c r="G10" s="87"/>
    </row>
    <row r="11" spans="1:7" ht="75.599999999999994" customHeight="1">
      <c r="A11" s="10"/>
      <c r="B11" s="12" t="s">
        <v>10</v>
      </c>
      <c r="C11" s="87" t="s">
        <v>14</v>
      </c>
      <c r="D11" s="87"/>
      <c r="E11" s="87"/>
      <c r="F11" s="87"/>
      <c r="G11" s="87"/>
    </row>
    <row r="12" spans="1:7" ht="49.8" customHeight="1">
      <c r="A12" s="10"/>
      <c r="B12" s="12"/>
      <c r="C12" s="87" t="s">
        <v>15</v>
      </c>
      <c r="D12" s="87"/>
      <c r="E12" s="87"/>
      <c r="F12" s="87"/>
      <c r="G12" s="87"/>
    </row>
    <row r="13" spans="1:7" ht="46.8" customHeight="1">
      <c r="A13" s="10"/>
      <c r="B13" s="12"/>
      <c r="C13" s="87" t="s">
        <v>16</v>
      </c>
      <c r="D13" s="87"/>
      <c r="E13" s="87"/>
      <c r="F13" s="87"/>
      <c r="G13" s="87"/>
    </row>
    <row r="14" spans="1:7" ht="58.8" customHeight="1">
      <c r="A14" s="13"/>
      <c r="B14" s="12"/>
      <c r="C14" s="87" t="s">
        <v>17</v>
      </c>
      <c r="D14" s="87"/>
      <c r="E14" s="87"/>
      <c r="F14" s="87"/>
      <c r="G14" s="87"/>
    </row>
    <row r="15" spans="1:7" ht="100.2" customHeight="1">
      <c r="A15" s="13"/>
      <c r="B15" s="12" t="s">
        <v>10</v>
      </c>
      <c r="C15" s="86" t="s">
        <v>18</v>
      </c>
      <c r="D15" s="86"/>
      <c r="E15" s="86"/>
      <c r="F15" s="86"/>
      <c r="G15" s="86"/>
    </row>
    <row r="16" spans="1:7" ht="33" customHeight="1">
      <c r="A16" s="13"/>
      <c r="B16" s="12" t="s">
        <v>10</v>
      </c>
      <c r="C16" s="86" t="s">
        <v>19</v>
      </c>
      <c r="D16" s="86"/>
      <c r="E16" s="86"/>
      <c r="F16" s="86"/>
      <c r="G16" s="86"/>
    </row>
    <row r="17" spans="1:7" ht="45.6" customHeight="1">
      <c r="A17" s="13"/>
      <c r="B17" s="12" t="s">
        <v>10</v>
      </c>
      <c r="C17" s="86" t="s">
        <v>20</v>
      </c>
      <c r="D17" s="86"/>
      <c r="E17" s="86"/>
      <c r="F17" s="86"/>
      <c r="G17" s="86"/>
    </row>
    <row r="18" spans="1:7" ht="88.8" customHeight="1">
      <c r="A18" s="13"/>
      <c r="B18" s="12" t="s">
        <v>10</v>
      </c>
      <c r="C18" s="86" t="s">
        <v>21</v>
      </c>
      <c r="D18" s="86"/>
      <c r="E18" s="86"/>
      <c r="F18" s="86"/>
      <c r="G18" s="86"/>
    </row>
    <row r="19" spans="1:7" ht="130.19999999999999" customHeight="1">
      <c r="A19" s="13"/>
      <c r="B19" s="12" t="s">
        <v>10</v>
      </c>
      <c r="C19" s="86" t="s">
        <v>22</v>
      </c>
      <c r="D19" s="86"/>
      <c r="E19" s="86"/>
      <c r="F19" s="86"/>
      <c r="G19" s="86"/>
    </row>
    <row r="20" spans="1:7">
      <c r="A20" s="13"/>
      <c r="B20" s="12"/>
      <c r="C20" s="23"/>
      <c r="D20" s="24"/>
      <c r="E20" s="24"/>
      <c r="F20" s="24"/>
      <c r="G20" s="24"/>
    </row>
    <row r="21" spans="1:7">
      <c r="A21" s="13"/>
      <c r="B21" s="12"/>
      <c r="C21" s="23"/>
      <c r="D21" s="24"/>
      <c r="E21" s="24"/>
      <c r="F21" s="24"/>
      <c r="G21" s="24"/>
    </row>
    <row r="22" spans="1:7">
      <c r="A22" s="13"/>
      <c r="B22" s="14"/>
      <c r="C22" s="38"/>
      <c r="D22" s="24"/>
      <c r="E22" s="24"/>
      <c r="F22" s="24"/>
      <c r="G22" s="24"/>
    </row>
    <row r="23" spans="1:7">
      <c r="A23" s="13"/>
      <c r="B23" s="14"/>
      <c r="C23" s="38"/>
      <c r="D23" s="24"/>
      <c r="E23" s="24"/>
      <c r="F23" s="24"/>
      <c r="G23" s="24"/>
    </row>
    <row r="24" spans="1:7">
      <c r="C24" s="25"/>
      <c r="D24" s="26"/>
      <c r="E24" s="27"/>
      <c r="F24" s="27"/>
      <c r="G24" s="28"/>
    </row>
    <row r="25" spans="1:7">
      <c r="C25" s="25"/>
      <c r="D25" s="26"/>
      <c r="E25" s="27"/>
      <c r="F25" s="27"/>
      <c r="G25" s="28"/>
    </row>
    <row r="26" spans="1:7">
      <c r="C26" s="25"/>
      <c r="D26" s="26"/>
      <c r="E26" s="27"/>
      <c r="F26" s="27"/>
      <c r="G26" s="28"/>
    </row>
  </sheetData>
  <mergeCells count="12">
    <mergeCell ref="C19:G19"/>
    <mergeCell ref="C8:G8"/>
    <mergeCell ref="C9:G9"/>
    <mergeCell ref="C10:G10"/>
    <mergeCell ref="C11:G11"/>
    <mergeCell ref="C12:G12"/>
    <mergeCell ref="C13:G13"/>
    <mergeCell ref="C14:G14"/>
    <mergeCell ref="C15:G15"/>
    <mergeCell ref="C16:G16"/>
    <mergeCell ref="C17:G17"/>
    <mergeCell ref="C18:G18"/>
  </mergeCells>
  <pageMargins left="0.78740157480314954" right="0.48661417322834655" top="0.76456692913385815" bottom="0.89094488188976384" header="0.29999999999999993" footer="0.59527559055118107"/>
  <headerFooter alignWithMargins="0">
    <oddHeader>&amp;C&amp;A</oddHeader>
    <oddFooter>&amp;CPage &amp;P</oddFooter>
  </headerFooter>
</worksheet>
</file>

<file path=xl/worksheets/sheet3.xml><?xml version="1.0" encoding="utf-8"?>
<worksheet xmlns="http://schemas.openxmlformats.org/spreadsheetml/2006/main" xmlns:r="http://schemas.openxmlformats.org/officeDocument/2006/relationships">
  <dimension ref="A1:AMJ164"/>
  <sheetViews>
    <sheetView topLeftCell="A61" workbookViewId="0">
      <selection activeCell="K75" sqref="K75"/>
    </sheetView>
  </sheetViews>
  <sheetFormatPr defaultRowHeight="14.4"/>
  <cols>
    <col min="1" max="2" width="3.5" style="1" customWidth="1"/>
    <col min="3" max="3" width="33" style="1" customWidth="1"/>
    <col min="4" max="6" width="9.5" style="1" customWidth="1"/>
    <col min="7" max="7" width="14.19921875" style="1" customWidth="1"/>
    <col min="8" max="1024" width="10.59765625" style="1" customWidth="1"/>
  </cols>
  <sheetData>
    <row r="1" spans="1:7">
      <c r="A1" s="64" t="s">
        <v>1</v>
      </c>
      <c r="B1" s="65" t="s">
        <v>2</v>
      </c>
      <c r="C1" s="39"/>
      <c r="D1" s="39"/>
      <c r="E1" s="39"/>
      <c r="F1" s="39"/>
      <c r="G1" s="39"/>
    </row>
    <row r="2" spans="1:7">
      <c r="A2" s="64"/>
      <c r="B2" s="65"/>
      <c r="C2" s="39"/>
      <c r="D2" s="39"/>
      <c r="E2" s="39"/>
      <c r="F2" s="39"/>
      <c r="G2" s="39"/>
    </row>
    <row r="3" spans="1:7">
      <c r="A3" s="88" t="s">
        <v>23</v>
      </c>
      <c r="B3" s="88"/>
      <c r="C3" s="88"/>
      <c r="D3" s="88"/>
      <c r="E3" s="88"/>
      <c r="F3" s="88"/>
      <c r="G3" s="88"/>
    </row>
    <row r="4" spans="1:7" ht="18" customHeight="1">
      <c r="A4" s="88"/>
      <c r="B4" s="88"/>
      <c r="C4" s="88"/>
      <c r="D4" s="88"/>
      <c r="E4" s="88"/>
      <c r="F4" s="88"/>
      <c r="G4" s="88"/>
    </row>
    <row r="5" spans="1:7">
      <c r="A5" s="39"/>
      <c r="B5" s="39"/>
      <c r="C5" s="39"/>
      <c r="D5" s="39"/>
      <c r="E5" s="39"/>
      <c r="F5" s="39"/>
      <c r="G5" s="39"/>
    </row>
    <row r="6" spans="1:7">
      <c r="A6" s="66" t="s">
        <v>24</v>
      </c>
      <c r="B6" s="67"/>
      <c r="C6" s="67" t="s">
        <v>25</v>
      </c>
      <c r="D6" s="66"/>
      <c r="E6" s="66"/>
      <c r="F6" s="66"/>
      <c r="G6" s="66"/>
    </row>
    <row r="7" spans="1:7">
      <c r="A7" s="21"/>
      <c r="B7" s="40"/>
      <c r="C7" s="41"/>
      <c r="D7" s="21"/>
      <c r="E7" s="21"/>
      <c r="F7" s="21"/>
      <c r="G7" s="22"/>
    </row>
    <row r="8" spans="1:7">
      <c r="A8" s="68"/>
      <c r="B8" s="68"/>
      <c r="C8" s="68" t="s">
        <v>26</v>
      </c>
      <c r="D8" s="69" t="s">
        <v>27</v>
      </c>
      <c r="E8" s="69" t="s">
        <v>28</v>
      </c>
      <c r="F8" s="69" t="s">
        <v>29</v>
      </c>
      <c r="G8" s="69" t="s">
        <v>30</v>
      </c>
    </row>
    <row r="9" spans="1:7">
      <c r="A9" s="21"/>
      <c r="B9" s="40"/>
      <c r="C9" s="41"/>
      <c r="D9" s="21"/>
      <c r="E9" s="21"/>
      <c r="F9" s="21"/>
      <c r="G9" s="26"/>
    </row>
    <row r="10" spans="1:7">
      <c r="A10" s="21"/>
      <c r="B10" s="40"/>
      <c r="C10" s="41"/>
      <c r="D10" s="21"/>
      <c r="E10" s="21"/>
      <c r="F10" s="21"/>
      <c r="G10" s="26"/>
    </row>
    <row r="11" spans="1:7" ht="19.350000000000001" customHeight="1">
      <c r="A11" s="21" t="str">
        <f>IF((ISNUMBER('01 - promatračnica "A"'!B11)),'01 - promatračnica "A"'!$A$6,"")</f>
        <v>1.</v>
      </c>
      <c r="B11" s="40">
        <v>1</v>
      </c>
      <c r="C11" s="42" t="s">
        <v>31</v>
      </c>
      <c r="D11" s="21"/>
      <c r="E11" s="21"/>
      <c r="F11" s="21"/>
      <c r="G11" s="26"/>
    </row>
    <row r="12" spans="1:7" ht="148.19999999999999" customHeight="1">
      <c r="A12" s="39"/>
      <c r="B12" s="39"/>
      <c r="C12" s="43" t="s">
        <v>81</v>
      </c>
      <c r="D12" s="44" t="s">
        <v>32</v>
      </c>
      <c r="E12" s="45">
        <v>3.5</v>
      </c>
      <c r="F12" s="45"/>
      <c r="G12" s="46">
        <f>IF(OR(ISBLANK('01 - promatračnica "A"'!E12),ISBLANK('01 - promatračnica "A"'!E12)),"",'01 - promatračnica "A"'!E12*'01 - promatračnica "A"'!F12)</f>
        <v>0</v>
      </c>
    </row>
    <row r="13" spans="1:7">
      <c r="A13" s="39"/>
      <c r="B13" s="39"/>
      <c r="C13" s="39"/>
      <c r="D13" s="47"/>
      <c r="E13" s="48"/>
      <c r="F13" s="48"/>
      <c r="G13" s="46"/>
    </row>
    <row r="14" spans="1:7">
      <c r="A14" s="39" t="str">
        <f>IF((ISNUMBER('01 - promatračnica "A"'!B14)),'01 - promatračnica "A"'!$A$6,"")</f>
        <v/>
      </c>
      <c r="B14" s="40"/>
      <c r="C14" s="49"/>
      <c r="D14" s="47"/>
      <c r="E14" s="48"/>
      <c r="F14" s="48"/>
      <c r="G14" s="46"/>
    </row>
    <row r="15" spans="1:7">
      <c r="A15" s="68"/>
      <c r="B15" s="68"/>
      <c r="C15" s="70" t="str">
        <f>"UKUPNO "&amp;'01 - promatračnica "A"'!C6</f>
        <v>UKUPNO ZEMLJANI RADOVI</v>
      </c>
      <c r="D15" s="68"/>
      <c r="E15" s="68"/>
      <c r="F15" s="68"/>
      <c r="G15" s="68">
        <f>SUM('01 - promatračnica "A"'!G9:G14)</f>
        <v>0</v>
      </c>
    </row>
    <row r="16" spans="1:7">
      <c r="A16" s="39"/>
      <c r="B16" s="39"/>
      <c r="C16" s="39"/>
      <c r="D16" s="39"/>
      <c r="E16" s="39"/>
      <c r="F16" s="39"/>
      <c r="G16" s="39"/>
    </row>
    <row r="17" spans="1:7">
      <c r="A17" s="39"/>
      <c r="B17" s="39"/>
      <c r="C17" s="39"/>
      <c r="D17" s="39"/>
      <c r="E17" s="39"/>
      <c r="F17" s="39"/>
      <c r="G17" s="39"/>
    </row>
    <row r="18" spans="1:7">
      <c r="A18" s="66" t="s">
        <v>33</v>
      </c>
      <c r="B18" s="67"/>
      <c r="C18" s="67" t="s">
        <v>34</v>
      </c>
      <c r="D18" s="66"/>
      <c r="E18" s="66"/>
      <c r="F18" s="66"/>
      <c r="G18" s="66"/>
    </row>
    <row r="19" spans="1:7">
      <c r="A19" s="21"/>
      <c r="B19" s="40"/>
      <c r="C19" s="41"/>
      <c r="D19" s="21"/>
      <c r="E19" s="21"/>
      <c r="F19" s="21"/>
      <c r="G19" s="22"/>
    </row>
    <row r="20" spans="1:7">
      <c r="A20" s="68"/>
      <c r="B20" s="68"/>
      <c r="C20" s="68" t="s">
        <v>26</v>
      </c>
      <c r="D20" s="69" t="s">
        <v>27</v>
      </c>
      <c r="E20" s="69" t="s">
        <v>28</v>
      </c>
      <c r="F20" s="69" t="s">
        <v>29</v>
      </c>
      <c r="G20" s="69" t="s">
        <v>30</v>
      </c>
    </row>
    <row r="21" spans="1:7">
      <c r="A21" s="21"/>
      <c r="B21" s="40"/>
      <c r="C21" s="41"/>
      <c r="D21" s="21"/>
      <c r="E21" s="21"/>
      <c r="F21" s="21"/>
      <c r="G21" s="26"/>
    </row>
    <row r="22" spans="1:7">
      <c r="A22" s="21"/>
      <c r="B22" s="40"/>
      <c r="C22" s="41"/>
      <c r="D22" s="21"/>
      <c r="E22" s="21"/>
      <c r="F22" s="21"/>
      <c r="G22" s="26"/>
    </row>
    <row r="23" spans="1:7">
      <c r="A23" s="21" t="s">
        <v>33</v>
      </c>
      <c r="B23" s="40">
        <v>1</v>
      </c>
      <c r="C23" s="42" t="s">
        <v>35</v>
      </c>
      <c r="D23" s="21"/>
      <c r="E23" s="21"/>
      <c r="F23" s="21"/>
      <c r="G23" s="26"/>
    </row>
    <row r="24" spans="1:7" ht="318">
      <c r="A24" s="39"/>
      <c r="B24" s="39"/>
      <c r="C24" s="43" t="s">
        <v>82</v>
      </c>
      <c r="D24" s="44" t="s">
        <v>32</v>
      </c>
      <c r="E24" s="45">
        <v>1.1000000000000001</v>
      </c>
      <c r="F24" s="45"/>
      <c r="G24" s="46">
        <f>IF(OR(ISBLANK('01 - promatračnica "A"'!E24),ISBLANK('01 - promatračnica "A"'!E24)),"",'01 - promatračnica "A"'!E24*'01 - promatračnica "A"'!F24)</f>
        <v>0</v>
      </c>
    </row>
    <row r="25" spans="1:7">
      <c r="A25" s="21"/>
      <c r="B25" s="40"/>
      <c r="C25" s="43"/>
      <c r="D25" s="44"/>
      <c r="E25" s="45"/>
      <c r="F25" s="45"/>
      <c r="G25" s="46"/>
    </row>
    <row r="26" spans="1:7">
      <c r="A26" s="21" t="s">
        <v>33</v>
      </c>
      <c r="B26" s="40">
        <v>2</v>
      </c>
      <c r="C26" s="50" t="s">
        <v>36</v>
      </c>
      <c r="D26" s="44"/>
      <c r="E26" s="45"/>
      <c r="F26" s="45"/>
      <c r="G26" s="46"/>
    </row>
    <row r="27" spans="1:7" ht="361.8">
      <c r="A27" s="39"/>
      <c r="B27" s="39"/>
      <c r="C27" s="43" t="s">
        <v>83</v>
      </c>
      <c r="D27" s="47" t="s">
        <v>32</v>
      </c>
      <c r="E27" s="45">
        <v>5</v>
      </c>
      <c r="F27" s="45"/>
      <c r="G27" s="46">
        <f>IF(OR(ISBLANK('01 - promatračnica "A"'!E27),ISBLANK('01 - promatračnica "A"'!E27)),"",'01 - promatračnica "A"'!E27*'01 - promatračnica "A"'!F27)</f>
        <v>0</v>
      </c>
    </row>
    <row r="28" spans="1:7">
      <c r="A28" s="21"/>
      <c r="B28" s="40"/>
      <c r="C28" s="43"/>
      <c r="D28" s="47"/>
      <c r="E28" s="45"/>
      <c r="F28" s="45"/>
      <c r="G28" s="46"/>
    </row>
    <row r="29" spans="1:7">
      <c r="A29" s="21" t="s">
        <v>33</v>
      </c>
      <c r="B29" s="40">
        <v>3</v>
      </c>
      <c r="C29" s="50" t="s">
        <v>37</v>
      </c>
      <c r="D29" s="47"/>
      <c r="E29" s="45"/>
      <c r="F29" s="45"/>
      <c r="G29" s="46"/>
    </row>
    <row r="30" spans="1:7" ht="83.4">
      <c r="A30" s="39"/>
      <c r="B30" s="39"/>
      <c r="C30" s="43" t="s">
        <v>38</v>
      </c>
      <c r="D30" s="44" t="s">
        <v>32</v>
      </c>
      <c r="E30" s="45">
        <v>1.8</v>
      </c>
      <c r="F30" s="48"/>
      <c r="G30" s="46">
        <f>IF(OR(ISBLANK('01 - promatračnica "A"'!E30),ISBLANK('01 - promatračnica "A"'!E30)),"",'01 - promatračnica "A"'!E30*'01 - promatračnica "A"'!F30)</f>
        <v>0</v>
      </c>
    </row>
    <row r="31" spans="1:7">
      <c r="A31" s="21"/>
      <c r="B31" s="40"/>
      <c r="C31" s="43"/>
      <c r="D31" s="44"/>
      <c r="E31" s="45"/>
      <c r="F31" s="48"/>
      <c r="G31" s="46"/>
    </row>
    <row r="32" spans="1:7">
      <c r="A32" s="21" t="s">
        <v>33</v>
      </c>
      <c r="B32" s="40">
        <v>4</v>
      </c>
      <c r="C32" s="50" t="s">
        <v>39</v>
      </c>
      <c r="D32" s="44"/>
      <c r="E32" s="45"/>
      <c r="F32" s="48"/>
      <c r="G32" s="46"/>
    </row>
    <row r="33" spans="1:7" ht="69.599999999999994">
      <c r="A33" s="39"/>
      <c r="B33" s="39"/>
      <c r="C33" s="43" t="s">
        <v>40</v>
      </c>
      <c r="D33" s="44" t="s">
        <v>32</v>
      </c>
      <c r="E33" s="45">
        <v>1.1000000000000001</v>
      </c>
      <c r="F33" s="48"/>
      <c r="G33" s="46">
        <f>IF(OR(ISBLANK('01 - promatračnica "A"'!E33),ISBLANK('01 - promatračnica "A"'!E33)),"",'01 - promatračnica "A"'!E33*'01 - promatračnica "A"'!F33)</f>
        <v>0</v>
      </c>
    </row>
    <row r="34" spans="1:7">
      <c r="A34" s="21"/>
      <c r="B34" s="40"/>
      <c r="C34" s="43"/>
      <c r="D34" s="44"/>
      <c r="E34" s="45"/>
      <c r="F34" s="48"/>
      <c r="G34" s="46"/>
    </row>
    <row r="35" spans="1:7">
      <c r="A35" s="21" t="s">
        <v>33</v>
      </c>
      <c r="B35" s="40">
        <v>5</v>
      </c>
      <c r="C35" s="50" t="s">
        <v>41</v>
      </c>
      <c r="D35" s="44"/>
      <c r="E35" s="45"/>
      <c r="F35" s="48"/>
      <c r="G35" s="46"/>
    </row>
    <row r="36" spans="1:7" ht="193.8">
      <c r="A36" s="39"/>
      <c r="B36" s="39"/>
      <c r="C36" s="43" t="s">
        <v>42</v>
      </c>
      <c r="D36" s="47" t="s">
        <v>43</v>
      </c>
      <c r="E36" s="45">
        <v>26</v>
      </c>
      <c r="F36" s="45"/>
      <c r="G36" s="46">
        <f>IF(OR(ISBLANK('01 - promatračnica "A"'!E36),ISBLANK('01 - promatračnica "A"'!E36)),"",'01 - promatračnica "A"'!E36*'01 - promatračnica "A"'!F36)</f>
        <v>0</v>
      </c>
    </row>
    <row r="37" spans="1:7">
      <c r="A37" s="39"/>
      <c r="B37" s="39"/>
      <c r="C37" s="39"/>
      <c r="D37" s="47"/>
      <c r="E37" s="48"/>
      <c r="F37" s="48"/>
      <c r="G37" s="46"/>
    </row>
    <row r="38" spans="1:7">
      <c r="A38" s="39" t="str">
        <f>IF((ISNUMBER('01 - promatračnica "A"'!B38)),'01 - promatračnica "A"'!$A$6,"")</f>
        <v/>
      </c>
      <c r="B38" s="39" t="str">
        <f>IF(AND(ISTEXT('01 - promatračnica "A"'!C38),ISBLANK('01 - promatračnica "A"'!D38),ISTEXT('01 - promatračnica "A"'!B23)),COUNT('01 - promatračnica "A"'!$B$6:B37)+1,"")</f>
        <v/>
      </c>
      <c r="C38" s="49"/>
      <c r="D38" s="47"/>
      <c r="E38" s="48"/>
      <c r="F38" s="48"/>
      <c r="G38" s="46"/>
    </row>
    <row r="39" spans="1:7">
      <c r="A39" s="68"/>
      <c r="B39" s="68"/>
      <c r="C39" s="70" t="str">
        <f>"UKUPNO "&amp;'01 - promatračnica "A"'!C18</f>
        <v>UKUPNO TESARSKI RADOVI</v>
      </c>
      <c r="D39" s="68"/>
      <c r="E39" s="68"/>
      <c r="F39" s="68"/>
      <c r="G39" s="68">
        <f>SUM('01 - promatračnica "A"'!G21:G38)</f>
        <v>0</v>
      </c>
    </row>
    <row r="40" spans="1:7">
      <c r="A40" s="39"/>
      <c r="B40" s="39"/>
      <c r="C40" s="39"/>
      <c r="D40" s="39"/>
      <c r="E40" s="39"/>
      <c r="F40" s="39"/>
      <c r="G40" s="39"/>
    </row>
    <row r="41" spans="1:7">
      <c r="A41" s="39"/>
      <c r="B41" s="39"/>
      <c r="C41" s="39"/>
      <c r="D41" s="39"/>
      <c r="E41" s="39"/>
      <c r="F41" s="39"/>
      <c r="G41" s="39"/>
    </row>
    <row r="42" spans="1:7">
      <c r="A42" s="66" t="s">
        <v>44</v>
      </c>
      <c r="B42" s="67"/>
      <c r="C42" s="67" t="s">
        <v>45</v>
      </c>
      <c r="D42" s="66"/>
      <c r="E42" s="66"/>
      <c r="F42" s="66"/>
      <c r="G42" s="66"/>
    </row>
    <row r="43" spans="1:7">
      <c r="A43" s="21"/>
      <c r="B43" s="40"/>
      <c r="C43" s="41"/>
      <c r="D43" s="21"/>
      <c r="E43" s="21"/>
      <c r="F43" s="21"/>
      <c r="G43" s="22"/>
    </row>
    <row r="44" spans="1:7">
      <c r="A44" s="68"/>
      <c r="B44" s="68"/>
      <c r="C44" s="68" t="s">
        <v>26</v>
      </c>
      <c r="D44" s="69" t="s">
        <v>27</v>
      </c>
      <c r="E44" s="69" t="s">
        <v>28</v>
      </c>
      <c r="F44" s="69" t="s">
        <v>29</v>
      </c>
      <c r="G44" s="69" t="s">
        <v>30</v>
      </c>
    </row>
    <row r="45" spans="1:7">
      <c r="A45" s="21"/>
      <c r="B45" s="40"/>
      <c r="C45" s="41"/>
      <c r="D45" s="21"/>
      <c r="E45" s="21"/>
      <c r="F45" s="21"/>
      <c r="G45" s="26"/>
    </row>
    <row r="46" spans="1:7">
      <c r="A46" s="21"/>
      <c r="B46" s="40"/>
      <c r="C46" s="41"/>
      <c r="D46" s="21"/>
      <c r="E46" s="21"/>
      <c r="F46" s="21"/>
      <c r="G46" s="26"/>
    </row>
    <row r="47" spans="1:7" ht="17.100000000000001" customHeight="1">
      <c r="A47" s="21" t="s">
        <v>44</v>
      </c>
      <c r="B47" s="40">
        <v>1</v>
      </c>
      <c r="C47" s="42" t="s">
        <v>46</v>
      </c>
      <c r="D47" s="21"/>
      <c r="E47" s="21"/>
      <c r="F47" s="21"/>
      <c r="G47" s="26"/>
    </row>
    <row r="48" spans="1:7" ht="69.599999999999994">
      <c r="A48" s="39"/>
      <c r="B48" s="39"/>
      <c r="C48" s="43" t="s">
        <v>47</v>
      </c>
      <c r="D48" s="44" t="s">
        <v>32</v>
      </c>
      <c r="E48" s="45">
        <v>1.4</v>
      </c>
      <c r="F48" s="45"/>
      <c r="G48" s="46">
        <f>IF(OR(ISBLANK('01 - promatračnica "A"'!E48),ISBLANK('01 - promatračnica "A"'!E48)),"",'01 - promatračnica "A"'!E48*'01 - promatračnica "A"'!F48)</f>
        <v>0</v>
      </c>
    </row>
    <row r="49" spans="1:7">
      <c r="A49" s="39"/>
      <c r="B49" s="39"/>
      <c r="C49" s="39"/>
      <c r="D49" s="47"/>
      <c r="E49" s="48"/>
      <c r="F49" s="48"/>
      <c r="G49" s="46"/>
    </row>
    <row r="50" spans="1:7">
      <c r="A50" s="39" t="str">
        <f>IF((ISNUMBER('01 - promatračnica "A"'!B50)),'01 - promatračnica "A"'!$A$6,"")</f>
        <v/>
      </c>
      <c r="B50" s="39" t="str">
        <f>IF(AND(ISTEXT('01 - promatračnica "A"'!C50),ISBLANK('01 - promatračnica "A"'!D50),ISTEXT('01 - promatračnica "A"'!B47)),COUNT('01 - promatračnica "A"'!$B$6:B49)+1,"")</f>
        <v/>
      </c>
      <c r="C50" s="49"/>
      <c r="D50" s="47"/>
      <c r="E50" s="48"/>
      <c r="F50" s="48"/>
      <c r="G50" s="46"/>
    </row>
    <row r="51" spans="1:7">
      <c r="A51" s="68"/>
      <c r="B51" s="68"/>
      <c r="C51" s="70" t="str">
        <f>"UKUPNO "&amp;'01 - promatračnica "A"'!C42</f>
        <v>UKUPNO BETONSKI I ARMIRANOBETONSKI RADOVI</v>
      </c>
      <c r="D51" s="68"/>
      <c r="E51" s="68"/>
      <c r="F51" s="68"/>
      <c r="G51" s="68">
        <f>SUM('01 - promatračnica "A"'!G45:G50)</f>
        <v>0</v>
      </c>
    </row>
    <row r="52" spans="1:7">
      <c r="A52" s="39"/>
      <c r="B52" s="39"/>
      <c r="C52" s="39"/>
      <c r="D52" s="39"/>
      <c r="E52" s="39"/>
      <c r="F52" s="39"/>
      <c r="G52" s="39"/>
    </row>
    <row r="53" spans="1:7">
      <c r="A53" s="39"/>
      <c r="B53" s="39"/>
      <c r="C53" s="39"/>
      <c r="D53" s="39"/>
      <c r="E53" s="39"/>
      <c r="F53" s="39"/>
      <c r="G53" s="39"/>
    </row>
    <row r="54" spans="1:7">
      <c r="A54" s="66" t="s">
        <v>48</v>
      </c>
      <c r="B54" s="67"/>
      <c r="C54" s="67" t="s">
        <v>49</v>
      </c>
      <c r="D54" s="66"/>
      <c r="E54" s="66"/>
      <c r="F54" s="66"/>
      <c r="G54" s="66"/>
    </row>
    <row r="55" spans="1:7">
      <c r="A55" s="21"/>
      <c r="B55" s="40"/>
      <c r="C55" s="41"/>
      <c r="D55" s="21"/>
      <c r="E55" s="21"/>
      <c r="F55" s="21"/>
      <c r="G55" s="22"/>
    </row>
    <row r="56" spans="1:7">
      <c r="A56" s="68"/>
      <c r="B56" s="68"/>
      <c r="C56" s="68" t="s">
        <v>26</v>
      </c>
      <c r="D56" s="69" t="s">
        <v>27</v>
      </c>
      <c r="E56" s="69" t="s">
        <v>28</v>
      </c>
      <c r="F56" s="69" t="s">
        <v>29</v>
      </c>
      <c r="G56" s="69" t="s">
        <v>30</v>
      </c>
    </row>
    <row r="57" spans="1:7">
      <c r="A57" s="21"/>
      <c r="B57" s="40"/>
      <c r="C57" s="41"/>
      <c r="D57" s="21"/>
      <c r="E57" s="21"/>
      <c r="F57" s="21"/>
      <c r="G57" s="26"/>
    </row>
    <row r="58" spans="1:7">
      <c r="A58" s="21"/>
      <c r="B58" s="40"/>
      <c r="C58" s="41"/>
      <c r="D58" s="21"/>
      <c r="E58" s="21"/>
      <c r="F58" s="21"/>
      <c r="G58" s="26"/>
    </row>
    <row r="59" spans="1:7">
      <c r="A59" s="21" t="s">
        <v>48</v>
      </c>
      <c r="B59" s="40">
        <v>1</v>
      </c>
      <c r="C59" s="42" t="s">
        <v>50</v>
      </c>
      <c r="D59" s="21"/>
      <c r="E59" s="21"/>
      <c r="F59" s="21"/>
      <c r="G59" s="26"/>
    </row>
    <row r="60" spans="1:7" ht="55.8">
      <c r="A60" s="39"/>
      <c r="B60" s="39"/>
      <c r="C60" s="43" t="s">
        <v>51</v>
      </c>
      <c r="D60" s="44" t="s">
        <v>52</v>
      </c>
      <c r="E60" s="45">
        <f>SUM(E48:E48)*80</f>
        <v>112</v>
      </c>
      <c r="F60" s="45"/>
      <c r="G60" s="46">
        <f>IF(OR(ISBLANK('01 - promatračnica "A"'!E60),ISBLANK('01 - promatračnica "A"'!E60)),"",'01 - promatračnica "A"'!E60*'01 - promatračnica "A"'!F60)</f>
        <v>0</v>
      </c>
    </row>
    <row r="61" spans="1:7">
      <c r="A61" s="39"/>
      <c r="B61" s="39"/>
      <c r="C61" s="39"/>
      <c r="D61" s="47"/>
      <c r="E61" s="48"/>
      <c r="F61" s="48"/>
      <c r="G61" s="46"/>
    </row>
    <row r="62" spans="1:7">
      <c r="A62" s="39" t="str">
        <f>IF((ISNUMBER('01 - promatračnica "A"'!B62)),'01 - promatračnica "A"'!$A$6,"")</f>
        <v/>
      </c>
      <c r="B62" s="39" t="str">
        <f>IF(AND(ISTEXT('01 - promatračnica "A"'!C62),ISBLANK('01 - promatračnica "A"'!D62),ISTEXT('01 - promatračnica "A"'!B59)),COUNT('01 - promatračnica "A"'!$B$6:B61)+1,"")</f>
        <v/>
      </c>
      <c r="C62" s="49"/>
      <c r="D62" s="47"/>
      <c r="E62" s="48"/>
      <c r="F62" s="48"/>
      <c r="G62" s="46"/>
    </row>
    <row r="63" spans="1:7">
      <c r="A63" s="68"/>
      <c r="B63" s="68"/>
      <c r="C63" s="70" t="str">
        <f>"UKUPNO "&amp;'01 - promatračnica "A"'!C54</f>
        <v>UKUPNO ARMIRAČKI RADOVI</v>
      </c>
      <c r="D63" s="68"/>
      <c r="E63" s="68"/>
      <c r="F63" s="68"/>
      <c r="G63" s="68">
        <f>SUM('01 - promatračnica "A"'!G57:G62)</f>
        <v>0</v>
      </c>
    </row>
    <row r="64" spans="1:7">
      <c r="A64" s="39"/>
      <c r="B64" s="39"/>
      <c r="C64" s="39"/>
      <c r="D64" s="39"/>
      <c r="E64" s="39"/>
      <c r="F64" s="39"/>
      <c r="G64" s="39"/>
    </row>
    <row r="65" spans="1:7">
      <c r="A65" s="39"/>
      <c r="B65" s="39"/>
      <c r="C65" s="39"/>
      <c r="D65" s="39"/>
      <c r="E65" s="39"/>
      <c r="F65" s="39"/>
      <c r="G65" s="39"/>
    </row>
    <row r="66" spans="1:7">
      <c r="A66" s="66" t="s">
        <v>53</v>
      </c>
      <c r="B66" s="67"/>
      <c r="C66" s="67" t="s">
        <v>54</v>
      </c>
      <c r="D66" s="66"/>
      <c r="E66" s="66"/>
      <c r="F66" s="66"/>
      <c r="G66" s="66"/>
    </row>
    <row r="67" spans="1:7">
      <c r="A67" s="21"/>
      <c r="B67" s="40"/>
      <c r="C67" s="41"/>
      <c r="D67" s="21"/>
      <c r="E67" s="21"/>
      <c r="F67" s="21"/>
      <c r="G67" s="22"/>
    </row>
    <row r="68" spans="1:7">
      <c r="A68" s="68"/>
      <c r="B68" s="68"/>
      <c r="C68" s="68" t="s">
        <v>26</v>
      </c>
      <c r="D68" s="69" t="s">
        <v>27</v>
      </c>
      <c r="E68" s="69" t="s">
        <v>28</v>
      </c>
      <c r="F68" s="69" t="s">
        <v>29</v>
      </c>
      <c r="G68" s="69" t="s">
        <v>30</v>
      </c>
    </row>
    <row r="69" spans="1:7">
      <c r="A69" s="21"/>
      <c r="B69" s="40"/>
      <c r="C69" s="41"/>
      <c r="D69" s="21"/>
      <c r="E69" s="21"/>
      <c r="F69" s="21"/>
      <c r="G69" s="26"/>
    </row>
    <row r="70" spans="1:7">
      <c r="A70" s="21"/>
      <c r="B70" s="40"/>
      <c r="C70" s="41"/>
      <c r="D70" s="21"/>
      <c r="E70" s="21"/>
      <c r="F70" s="21"/>
      <c r="G70" s="26"/>
    </row>
    <row r="71" spans="1:7">
      <c r="A71" s="21" t="s">
        <v>53</v>
      </c>
      <c r="B71" s="40">
        <v>1</v>
      </c>
      <c r="C71" s="42" t="s">
        <v>55</v>
      </c>
      <c r="D71" s="21"/>
      <c r="E71" s="21"/>
      <c r="F71" s="21"/>
      <c r="G71" s="26"/>
    </row>
    <row r="72" spans="1:7" ht="141">
      <c r="A72" s="39"/>
      <c r="B72" s="39"/>
      <c r="C72" s="43" t="s">
        <v>84</v>
      </c>
      <c r="D72" s="44" t="s">
        <v>56</v>
      </c>
      <c r="E72" s="45">
        <v>18</v>
      </c>
      <c r="F72" s="45"/>
      <c r="G72" s="46">
        <f>IF(OR(ISBLANK('01 - promatračnica "A"'!E72),ISBLANK('01 - promatračnica "A"'!E72)),"",'01 - promatračnica "A"'!E72*'01 - promatračnica "A"'!F72)</f>
        <v>0</v>
      </c>
    </row>
    <row r="73" spans="1:7">
      <c r="A73" s="39"/>
      <c r="B73" s="39"/>
      <c r="C73" s="39"/>
      <c r="D73" s="47"/>
      <c r="E73" s="48"/>
      <c r="F73" s="48"/>
      <c r="G73" s="46"/>
    </row>
    <row r="74" spans="1:7">
      <c r="A74" s="39" t="str">
        <f>IF((ISNUMBER('01 - promatračnica "A"'!B74)),'01 - promatračnica "A"'!$A$6,"")</f>
        <v/>
      </c>
      <c r="B74" s="39" t="str">
        <f>IF(AND(ISTEXT('01 - promatračnica "A"'!C74),ISBLANK('01 - promatračnica "A"'!D74),ISTEXT('01 - promatračnica "A"'!B71)),COUNT('01 - promatračnica "A"'!$B$6:B73)+1,"")</f>
        <v/>
      </c>
      <c r="C74" s="49"/>
      <c r="D74" s="47"/>
      <c r="E74" s="48"/>
      <c r="F74" s="48"/>
      <c r="G74" s="46"/>
    </row>
    <row r="75" spans="1:7">
      <c r="A75" s="68"/>
      <c r="B75" s="68"/>
      <c r="C75" s="70" t="str">
        <f>"UKUPNO "&amp;'01 - promatračnica "A"'!C66</f>
        <v>UKUPNO IZOLATERSKI RADOVI</v>
      </c>
      <c r="D75" s="68"/>
      <c r="E75" s="68"/>
      <c r="F75" s="68"/>
      <c r="G75" s="68">
        <f>SUM('01 - promatračnica "A"'!G69:G74)</f>
        <v>0</v>
      </c>
    </row>
    <row r="76" spans="1:7">
      <c r="A76" s="39"/>
      <c r="B76" s="39"/>
      <c r="C76" s="39"/>
      <c r="D76" s="39"/>
      <c r="E76" s="39"/>
      <c r="F76" s="39"/>
      <c r="G76" s="39"/>
    </row>
    <row r="77" spans="1:7">
      <c r="A77" s="39"/>
      <c r="B77" s="39"/>
      <c r="C77" s="39"/>
      <c r="D77" s="39"/>
      <c r="E77" s="39"/>
      <c r="F77" s="39"/>
      <c r="G77" s="39"/>
    </row>
    <row r="78" spans="1:7">
      <c r="A78" s="66" t="s">
        <v>57</v>
      </c>
      <c r="B78" s="67"/>
      <c r="C78" s="67" t="s">
        <v>58</v>
      </c>
      <c r="D78" s="66"/>
      <c r="E78" s="66"/>
      <c r="F78" s="66"/>
      <c r="G78" s="66"/>
    </row>
    <row r="79" spans="1:7">
      <c r="A79" s="21"/>
      <c r="B79" s="40"/>
      <c r="C79" s="41"/>
      <c r="D79" s="21"/>
      <c r="E79" s="21"/>
      <c r="F79" s="21"/>
      <c r="G79" s="22"/>
    </row>
    <row r="80" spans="1:7">
      <c r="A80" s="68"/>
      <c r="B80" s="68"/>
      <c r="C80" s="68" t="s">
        <v>26</v>
      </c>
      <c r="D80" s="69" t="s">
        <v>27</v>
      </c>
      <c r="E80" s="69" t="s">
        <v>28</v>
      </c>
      <c r="F80" s="69" t="s">
        <v>29</v>
      </c>
      <c r="G80" s="69" t="s">
        <v>30</v>
      </c>
    </row>
    <row r="81" spans="1:7">
      <c r="A81" s="21"/>
      <c r="B81" s="40"/>
      <c r="C81" s="41"/>
      <c r="D81" s="21"/>
      <c r="E81" s="21"/>
      <c r="F81" s="21"/>
      <c r="G81" s="26"/>
    </row>
    <row r="82" spans="1:7">
      <c r="A82" s="21"/>
      <c r="B82" s="40"/>
      <c r="C82" s="41"/>
      <c r="D82" s="21"/>
      <c r="E82" s="21"/>
      <c r="F82" s="21"/>
      <c r="G82" s="26"/>
    </row>
    <row r="83" spans="1:7">
      <c r="A83" s="21" t="s">
        <v>57</v>
      </c>
      <c r="B83" s="40">
        <v>1</v>
      </c>
      <c r="C83" s="42" t="s">
        <v>59</v>
      </c>
      <c r="D83" s="21"/>
      <c r="E83" s="21"/>
      <c r="F83" s="21"/>
      <c r="G83" s="26"/>
    </row>
    <row r="84" spans="1:7" ht="83.4">
      <c r="A84" s="39"/>
      <c r="B84" s="39"/>
      <c r="C84" s="43" t="s">
        <v>85</v>
      </c>
      <c r="D84" s="47" t="s">
        <v>56</v>
      </c>
      <c r="E84" s="45">
        <v>18</v>
      </c>
      <c r="F84" s="45"/>
      <c r="G84" s="46">
        <f>IF(OR(ISBLANK('01 - promatračnica "A"'!E84),ISBLANK('01 - promatračnica "A"'!E84)),"",'01 - promatračnica "A"'!E84*'01 - promatračnica "A"'!F84)</f>
        <v>0</v>
      </c>
    </row>
    <row r="85" spans="1:7">
      <c r="A85" s="39"/>
      <c r="B85" s="39"/>
      <c r="C85" s="39"/>
      <c r="D85" s="47"/>
      <c r="E85" s="48"/>
      <c r="F85" s="48"/>
      <c r="G85" s="46"/>
    </row>
    <row r="86" spans="1:7">
      <c r="A86" s="39" t="str">
        <f>IF((ISNUMBER('01 - promatračnica "A"'!B86)),'01 - promatračnica "A"'!$A$6,"")</f>
        <v/>
      </c>
      <c r="B86" s="39" t="str">
        <f>IF(AND(ISTEXT('01 - promatračnica "A"'!C86),ISBLANK('01 - promatračnica "A"'!D86),ISTEXT('01 - promatračnica "A"'!B83)),COUNT('01 - promatračnica "A"'!$B$6:B85)+1,"")</f>
        <v/>
      </c>
      <c r="C86" s="49"/>
      <c r="D86" s="47"/>
      <c r="E86" s="48"/>
      <c r="F86" s="48"/>
      <c r="G86" s="46"/>
    </row>
    <row r="87" spans="1:7">
      <c r="A87" s="68"/>
      <c r="B87" s="68"/>
      <c r="C87" s="70" t="str">
        <f>"UKUPNO "&amp;'01 - promatračnica "A"'!C78</f>
        <v>UKUPNO KROVOPOKRIVAČKI RADOVI</v>
      </c>
      <c r="D87" s="68"/>
      <c r="E87" s="68"/>
      <c r="F87" s="68"/>
      <c r="G87" s="68">
        <f>SUM('01 - promatračnica "A"'!G81:G86)</f>
        <v>0</v>
      </c>
    </row>
    <row r="88" spans="1:7">
      <c r="A88" s="39"/>
      <c r="B88" s="39"/>
      <c r="C88" s="39"/>
      <c r="D88" s="39"/>
      <c r="E88" s="39"/>
      <c r="F88" s="39"/>
      <c r="G88" s="39"/>
    </row>
    <row r="89" spans="1:7">
      <c r="A89" s="39"/>
      <c r="B89" s="39"/>
      <c r="C89" s="39"/>
      <c r="D89" s="39"/>
      <c r="E89" s="39"/>
      <c r="F89" s="39"/>
      <c r="G89" s="39"/>
    </row>
    <row r="90" spans="1:7">
      <c r="A90" s="66" t="s">
        <v>60</v>
      </c>
      <c r="B90" s="67"/>
      <c r="C90" s="67" t="s">
        <v>61</v>
      </c>
      <c r="D90" s="66"/>
      <c r="E90" s="66"/>
      <c r="F90" s="66"/>
      <c r="G90" s="66"/>
    </row>
    <row r="91" spans="1:7">
      <c r="A91" s="21"/>
      <c r="B91" s="40"/>
      <c r="C91" s="41"/>
      <c r="D91" s="21"/>
      <c r="E91" s="21"/>
      <c r="F91" s="21"/>
      <c r="G91" s="22"/>
    </row>
    <row r="92" spans="1:7">
      <c r="A92" s="68"/>
      <c r="B92" s="68"/>
      <c r="C92" s="68" t="s">
        <v>26</v>
      </c>
      <c r="D92" s="69" t="s">
        <v>27</v>
      </c>
      <c r="E92" s="69" t="s">
        <v>28</v>
      </c>
      <c r="F92" s="69" t="s">
        <v>29</v>
      </c>
      <c r="G92" s="69" t="s">
        <v>30</v>
      </c>
    </row>
    <row r="93" spans="1:7">
      <c r="A93" s="21"/>
      <c r="B93" s="40"/>
      <c r="C93" s="41"/>
      <c r="D93" s="21"/>
      <c r="E93" s="21"/>
      <c r="F93" s="21"/>
      <c r="G93" s="26"/>
    </row>
    <row r="94" spans="1:7">
      <c r="A94" s="21"/>
      <c r="B94" s="40"/>
      <c r="C94" s="41"/>
      <c r="D94" s="21"/>
      <c r="E94" s="21"/>
      <c r="F94" s="21"/>
      <c r="G94" s="26"/>
    </row>
    <row r="95" spans="1:7">
      <c r="A95" s="21" t="s">
        <v>60</v>
      </c>
      <c r="B95" s="40">
        <v>1</v>
      </c>
      <c r="C95" s="42" t="s">
        <v>62</v>
      </c>
      <c r="D95" s="21"/>
      <c r="E95" s="21"/>
      <c r="F95" s="21"/>
      <c r="G95" s="26"/>
    </row>
    <row r="96" spans="1:7" ht="221.4">
      <c r="A96" s="39"/>
      <c r="B96" s="39"/>
      <c r="C96" s="51" t="s">
        <v>86</v>
      </c>
      <c r="D96" s="39"/>
      <c r="E96" s="39"/>
      <c r="F96" s="39"/>
      <c r="G96" s="52"/>
    </row>
    <row r="97" spans="1:7">
      <c r="A97" s="21"/>
      <c r="B97" s="40"/>
      <c r="C97" s="53" t="s">
        <v>63</v>
      </c>
      <c r="D97" s="44" t="s">
        <v>64</v>
      </c>
      <c r="E97" s="45">
        <v>2</v>
      </c>
      <c r="F97" s="45"/>
      <c r="G97" s="46">
        <f>IF(OR(ISBLANK('01 - promatračnica "A"'!E97),ISBLANK('01 - promatračnica "A"'!E97)),"",'01 - promatračnica "A"'!E97*'01 - promatračnica "A"'!F97)</f>
        <v>0</v>
      </c>
    </row>
    <row r="98" spans="1:7">
      <c r="A98" s="21"/>
      <c r="B98" s="40"/>
      <c r="C98" s="39"/>
      <c r="D98" s="44"/>
      <c r="E98" s="45"/>
      <c r="F98" s="45"/>
      <c r="G98" s="46"/>
    </row>
    <row r="99" spans="1:7">
      <c r="A99" s="21" t="s">
        <v>60</v>
      </c>
      <c r="B99" s="40">
        <v>2</v>
      </c>
      <c r="C99" s="42" t="s">
        <v>65</v>
      </c>
      <c r="D99" s="21"/>
      <c r="E99" s="21"/>
      <c r="F99" s="21"/>
      <c r="G99" s="26"/>
    </row>
    <row r="100" spans="1:7" ht="249">
      <c r="A100" s="21"/>
      <c r="B100" s="40"/>
      <c r="C100" s="51" t="s">
        <v>87</v>
      </c>
      <c r="D100" s="39"/>
      <c r="E100" s="39"/>
      <c r="F100" s="39"/>
      <c r="G100" s="52"/>
    </row>
    <row r="101" spans="1:7">
      <c r="A101" s="21"/>
      <c r="B101" s="40"/>
      <c r="C101" s="53" t="s">
        <v>66</v>
      </c>
      <c r="D101" s="44" t="s">
        <v>64</v>
      </c>
      <c r="E101" s="45">
        <v>2</v>
      </c>
      <c r="F101" s="45"/>
      <c r="G101" s="46">
        <f>IF(OR(ISBLANK('01 - promatračnica "A"'!E101),ISBLANK('01 - promatračnica "A"'!E101)),"",'01 - promatračnica "A"'!E101*'01 - promatračnica "A"'!F101)</f>
        <v>0</v>
      </c>
    </row>
    <row r="102" spans="1:7">
      <c r="A102" s="21"/>
      <c r="B102" s="40"/>
      <c r="C102" s="39"/>
      <c r="D102" s="44"/>
      <c r="E102" s="45"/>
      <c r="F102" s="45"/>
      <c r="G102" s="46"/>
    </row>
    <row r="103" spans="1:7">
      <c r="A103" s="21" t="s">
        <v>60</v>
      </c>
      <c r="B103" s="40">
        <v>3</v>
      </c>
      <c r="C103" s="42" t="s">
        <v>65</v>
      </c>
      <c r="D103" s="21"/>
      <c r="E103" s="21"/>
      <c r="F103" s="21"/>
      <c r="G103" s="26"/>
    </row>
    <row r="104" spans="1:7" ht="249">
      <c r="A104" s="21"/>
      <c r="B104" s="40"/>
      <c r="C104" s="51" t="s">
        <v>88</v>
      </c>
      <c r="D104" s="39"/>
      <c r="E104" s="39"/>
      <c r="F104" s="39"/>
      <c r="G104" s="52"/>
    </row>
    <row r="105" spans="1:7">
      <c r="A105" s="21"/>
      <c r="B105" s="40"/>
      <c r="C105" s="53" t="s">
        <v>67</v>
      </c>
      <c r="D105" s="44" t="s">
        <v>64</v>
      </c>
      <c r="E105" s="45">
        <v>2</v>
      </c>
      <c r="F105" s="45"/>
      <c r="G105" s="46">
        <f>IF(OR(ISBLANK('01 - promatračnica "A"'!E105),ISBLANK('01 - promatračnica "A"'!E105)),"",'01 - promatračnica "A"'!E105*'01 - promatračnica "A"'!F97)</f>
        <v>0</v>
      </c>
    </row>
    <row r="106" spans="1:7">
      <c r="A106" s="21"/>
      <c r="B106" s="40"/>
      <c r="C106" s="53"/>
      <c r="D106" s="44"/>
      <c r="E106" s="45"/>
      <c r="F106" s="45"/>
      <c r="G106" s="46"/>
    </row>
    <row r="107" spans="1:7">
      <c r="A107" s="21" t="s">
        <v>60</v>
      </c>
      <c r="B107" s="40">
        <v>4</v>
      </c>
      <c r="C107" s="42" t="s">
        <v>68</v>
      </c>
      <c r="D107" s="21"/>
      <c r="E107" s="21"/>
      <c r="F107" s="21"/>
      <c r="G107" s="26"/>
    </row>
    <row r="108" spans="1:7" ht="262.8">
      <c r="A108" s="21"/>
      <c r="B108" s="40"/>
      <c r="C108" s="51" t="s">
        <v>89</v>
      </c>
      <c r="D108" s="39"/>
      <c r="E108" s="39"/>
      <c r="F108" s="39"/>
      <c r="G108" s="52"/>
    </row>
    <row r="109" spans="1:7">
      <c r="A109" s="21"/>
      <c r="B109" s="40"/>
      <c r="C109" s="53" t="s">
        <v>69</v>
      </c>
      <c r="D109" s="44" t="s">
        <v>64</v>
      </c>
      <c r="E109" s="45">
        <v>1</v>
      </c>
      <c r="F109" s="45"/>
      <c r="G109" s="46">
        <f>IF(OR(ISBLANK('01 - promatračnica "A"'!E109),ISBLANK('01 - promatračnica "A"'!E109)),"",'01 - promatračnica "A"'!E109*'01 - promatračnica "A"'!F109)</f>
        <v>0</v>
      </c>
    </row>
    <row r="110" spans="1:7">
      <c r="A110" s="21"/>
      <c r="B110" s="40"/>
      <c r="C110" s="39"/>
      <c r="D110" s="44"/>
      <c r="E110" s="45"/>
      <c r="F110" s="45"/>
      <c r="G110" s="46"/>
    </row>
    <row r="111" spans="1:7">
      <c r="A111" s="21" t="s">
        <v>60</v>
      </c>
      <c r="B111" s="40">
        <v>5</v>
      </c>
      <c r="C111" s="42" t="s">
        <v>70</v>
      </c>
      <c r="D111" s="21"/>
      <c r="E111" s="21"/>
      <c r="F111" s="21"/>
      <c r="G111" s="26"/>
    </row>
    <row r="112" spans="1:7" ht="235.2">
      <c r="A112" s="21"/>
      <c r="B112" s="40"/>
      <c r="C112" s="51" t="s">
        <v>90</v>
      </c>
      <c r="D112" s="39"/>
      <c r="E112" s="39"/>
      <c r="F112" s="39"/>
      <c r="G112" s="52"/>
    </row>
    <row r="113" spans="1:7">
      <c r="A113" s="21"/>
      <c r="B113" s="40"/>
      <c r="C113" s="53" t="s">
        <v>71</v>
      </c>
      <c r="D113" s="44" t="s">
        <v>64</v>
      </c>
      <c r="E113" s="45">
        <v>1</v>
      </c>
      <c r="F113" s="45"/>
      <c r="G113" s="46">
        <f>IF(OR(ISBLANK('01 - promatračnica "A"'!E113),ISBLANK('01 - promatračnica "A"'!E113)),"",'01 - promatračnica "A"'!E113*'01 - promatračnica "A"'!F113)</f>
        <v>0</v>
      </c>
    </row>
    <row r="114" spans="1:7">
      <c r="A114" s="21"/>
      <c r="B114" s="40"/>
      <c r="C114" s="39"/>
      <c r="D114" s="44"/>
      <c r="E114" s="45"/>
      <c r="F114" s="45"/>
      <c r="G114" s="46"/>
    </row>
    <row r="115" spans="1:7">
      <c r="A115" s="21" t="s">
        <v>60</v>
      </c>
      <c r="B115" s="40">
        <v>6</v>
      </c>
      <c r="C115" s="42" t="s">
        <v>72</v>
      </c>
      <c r="D115" s="21"/>
      <c r="E115" s="21"/>
      <c r="F115" s="21"/>
      <c r="G115" s="26"/>
    </row>
    <row r="116" spans="1:7" ht="221.4">
      <c r="A116" s="21"/>
      <c r="B116" s="40"/>
      <c r="C116" s="51" t="s">
        <v>91</v>
      </c>
      <c r="D116" s="39"/>
      <c r="E116" s="39"/>
      <c r="F116" s="39"/>
      <c r="G116" s="52"/>
    </row>
    <row r="117" spans="1:7">
      <c r="A117" s="21"/>
      <c r="B117" s="40"/>
      <c r="C117" s="53" t="s">
        <v>73</v>
      </c>
      <c r="D117" s="44" t="s">
        <v>64</v>
      </c>
      <c r="E117" s="45">
        <v>1</v>
      </c>
      <c r="F117" s="45"/>
      <c r="G117" s="46">
        <f>IF(OR(ISBLANK('01 - promatračnica "A"'!E117),ISBLANK('01 - promatračnica "A"'!E117)),"",'01 - promatračnica "A"'!E117*'01 - promatračnica "A"'!F117)</f>
        <v>0</v>
      </c>
    </row>
    <row r="118" spans="1:7">
      <c r="A118" s="21"/>
      <c r="B118" s="40"/>
      <c r="C118" s="39"/>
      <c r="D118" s="44"/>
      <c r="E118" s="45"/>
      <c r="F118" s="45"/>
      <c r="G118" s="46"/>
    </row>
    <row r="119" spans="1:7">
      <c r="A119" s="39" t="str">
        <f>IF((ISNUMBER('01 - promatračnica "A"'!B119)),'01 - promatračnica "A"'!$A$6,"")</f>
        <v/>
      </c>
      <c r="B119" s="39" t="str">
        <f>IF(AND(ISTEXT('01 - promatračnica "A"'!C119),ISBLANK('01 - promatračnica "A"'!D119),ISTEXT('01 - promatračnica "A"'!B95)),COUNT('01 - promatračnica "A"'!$B$6:B118)+1,"")</f>
        <v/>
      </c>
      <c r="C119" s="49"/>
      <c r="D119" s="47"/>
      <c r="E119" s="48"/>
      <c r="F119" s="48"/>
      <c r="G119" s="46"/>
    </row>
    <row r="120" spans="1:7">
      <c r="A120" s="68"/>
      <c r="B120" s="68"/>
      <c r="C120" s="70" t="str">
        <f>"UKUPNO "&amp;'01 - promatračnica "A"'!C90</f>
        <v>UKUPNO STOLARSKI RADOVI</v>
      </c>
      <c r="D120" s="68"/>
      <c r="E120" s="68"/>
      <c r="F120" s="68"/>
      <c r="G120" s="71">
        <f>SUM('01 - promatračnica "A"'!G93:G119)</f>
        <v>0</v>
      </c>
    </row>
    <row r="121" spans="1:7">
      <c r="A121" s="39"/>
      <c r="B121" s="39"/>
      <c r="C121" s="39"/>
      <c r="D121" s="39"/>
      <c r="E121" s="39"/>
      <c r="F121" s="39"/>
      <c r="G121" s="52"/>
    </row>
    <row r="122" spans="1:7">
      <c r="A122" s="39"/>
      <c r="B122" s="39"/>
      <c r="C122" s="39"/>
      <c r="D122" s="39"/>
      <c r="E122" s="39"/>
      <c r="F122" s="39"/>
      <c r="G122" s="52"/>
    </row>
    <row r="123" spans="1:7">
      <c r="A123" s="66" t="s">
        <v>74</v>
      </c>
      <c r="B123" s="67"/>
      <c r="C123" s="67" t="s">
        <v>75</v>
      </c>
      <c r="D123" s="66"/>
      <c r="E123" s="66"/>
      <c r="F123" s="66"/>
      <c r="G123" s="72"/>
    </row>
    <row r="124" spans="1:7">
      <c r="A124" s="21"/>
      <c r="B124" s="40"/>
      <c r="C124" s="41"/>
      <c r="D124" s="21"/>
      <c r="E124" s="21"/>
      <c r="F124" s="21"/>
      <c r="G124" s="54"/>
    </row>
    <row r="125" spans="1:7">
      <c r="A125" s="68"/>
      <c r="B125" s="68"/>
      <c r="C125" s="68" t="s">
        <v>26</v>
      </c>
      <c r="D125" s="69" t="s">
        <v>27</v>
      </c>
      <c r="E125" s="69" t="s">
        <v>28</v>
      </c>
      <c r="F125" s="69" t="s">
        <v>29</v>
      </c>
      <c r="G125" s="73" t="s">
        <v>30</v>
      </c>
    </row>
    <row r="126" spans="1:7">
      <c r="A126" s="21"/>
      <c r="B126" s="40"/>
      <c r="C126" s="41"/>
      <c r="D126" s="21"/>
      <c r="E126" s="21"/>
      <c r="F126" s="21"/>
      <c r="G126" s="26"/>
    </row>
    <row r="127" spans="1:7">
      <c r="A127" s="21"/>
      <c r="B127" s="40"/>
      <c r="C127" s="41"/>
      <c r="D127" s="21"/>
      <c r="E127" s="21"/>
      <c r="F127" s="21"/>
      <c r="G127" s="26"/>
    </row>
    <row r="128" spans="1:7">
      <c r="A128" s="21" t="s">
        <v>74</v>
      </c>
      <c r="B128" s="40">
        <v>1</v>
      </c>
      <c r="C128" s="42" t="s">
        <v>76</v>
      </c>
      <c r="D128" s="21"/>
      <c r="E128" s="21"/>
      <c r="F128" s="21"/>
      <c r="G128" s="26"/>
    </row>
    <row r="129" spans="1:7" ht="83.4">
      <c r="A129" s="39"/>
      <c r="B129" s="39"/>
      <c r="C129" s="43" t="s">
        <v>92</v>
      </c>
      <c r="D129" s="47" t="s">
        <v>43</v>
      </c>
      <c r="E129" s="45">
        <v>22</v>
      </c>
      <c r="F129" s="45"/>
      <c r="G129" s="46">
        <f>IF(OR(ISBLANK('01 - promatračnica "A"'!E129),ISBLANK('01 - promatračnica "A"'!E129)),"",'01 - promatračnica "A"'!E129*'01 - promatračnica "A"'!F129)</f>
        <v>0</v>
      </c>
    </row>
    <row r="130" spans="1:7">
      <c r="A130" s="39"/>
      <c r="B130" s="39"/>
      <c r="C130" s="39"/>
      <c r="D130" s="47"/>
      <c r="E130" s="48"/>
      <c r="F130" s="48"/>
      <c r="G130" s="46"/>
    </row>
    <row r="131" spans="1:7">
      <c r="A131" s="39" t="str">
        <f>IF((ISNUMBER('01 - promatračnica "A"'!B131)),'01 - promatračnica "A"'!$A$6,"")</f>
        <v/>
      </c>
      <c r="B131" s="39" t="str">
        <f>IF(AND(ISTEXT('01 - promatračnica "A"'!C131),ISBLANK('01 - promatračnica "A"'!D131),ISTEXT('01 - promatračnica "A"'!B128)),COUNT('01 - promatračnica "A"'!$B$6:B130)+1,"")</f>
        <v/>
      </c>
      <c r="C131" s="49"/>
      <c r="D131" s="47"/>
      <c r="E131" s="48"/>
      <c r="F131" s="48"/>
      <c r="G131" s="46"/>
    </row>
    <row r="132" spans="1:7">
      <c r="A132" s="68"/>
      <c r="B132" s="68"/>
      <c r="C132" s="70" t="str">
        <f>"UKUPNO "&amp;'01 - promatračnica "A"'!C123</f>
        <v>UKUPNO LIMARSKI RADOVI</v>
      </c>
      <c r="D132" s="68"/>
      <c r="E132" s="68"/>
      <c r="F132" s="68"/>
      <c r="G132" s="68">
        <f>SUM('01 - promatračnica "A"'!G126:G131)</f>
        <v>0</v>
      </c>
    </row>
    <row r="133" spans="1:7">
      <c r="A133" s="39"/>
      <c r="B133" s="39"/>
      <c r="C133" s="39"/>
      <c r="D133" s="39"/>
      <c r="E133" s="39"/>
      <c r="F133" s="39"/>
      <c r="G133" s="39"/>
    </row>
    <row r="134" spans="1:7">
      <c r="A134" s="39"/>
      <c r="B134" s="39"/>
      <c r="C134" s="39"/>
      <c r="D134" s="39"/>
      <c r="E134" s="39"/>
      <c r="F134" s="39"/>
      <c r="G134" s="39"/>
    </row>
    <row r="135" spans="1:7">
      <c r="A135" s="67"/>
      <c r="B135" s="66"/>
      <c r="C135" s="74" t="s">
        <v>0</v>
      </c>
      <c r="D135" s="67"/>
      <c r="E135" s="67"/>
      <c r="F135" s="67"/>
      <c r="G135" s="66"/>
    </row>
    <row r="136" spans="1:7">
      <c r="A136" s="55"/>
      <c r="B136" s="56"/>
      <c r="C136" s="57"/>
      <c r="D136" s="58"/>
      <c r="E136" s="58"/>
      <c r="F136" s="58"/>
      <c r="G136" s="59"/>
    </row>
    <row r="137" spans="1:7">
      <c r="A137" s="55"/>
      <c r="B137" s="56" t="str">
        <f>A6</f>
        <v>1.</v>
      </c>
      <c r="C137" s="60" t="str">
        <f>C6</f>
        <v>ZEMLJANI RADOVI</v>
      </c>
      <c r="D137" s="58"/>
      <c r="E137" s="58"/>
      <c r="F137" s="58"/>
      <c r="G137" s="59">
        <f>G15</f>
        <v>0</v>
      </c>
    </row>
    <row r="138" spans="1:7">
      <c r="A138" s="55"/>
      <c r="B138" s="56" t="str">
        <f>A18</f>
        <v>2.</v>
      </c>
      <c r="C138" s="60" t="str">
        <f>C18</f>
        <v>TESARSKI RADOVI</v>
      </c>
      <c r="D138" s="56"/>
      <c r="E138" s="61"/>
      <c r="F138" s="61"/>
      <c r="G138" s="62">
        <f>G39</f>
        <v>0</v>
      </c>
    </row>
    <row r="139" spans="1:7" ht="27.6">
      <c r="A139" s="55"/>
      <c r="B139" s="56" t="str">
        <f>A42</f>
        <v>3.</v>
      </c>
      <c r="C139" s="60" t="str">
        <f>C42</f>
        <v>BETONSKI I ARMIRANOBETONSKI RADOVI</v>
      </c>
      <c r="D139" s="39"/>
      <c r="E139" s="61"/>
      <c r="F139" s="61"/>
      <c r="G139" s="62">
        <f>G51</f>
        <v>0</v>
      </c>
    </row>
    <row r="140" spans="1:7">
      <c r="A140" s="55"/>
      <c r="B140" s="56" t="str">
        <f>A54</f>
        <v>4.</v>
      </c>
      <c r="C140" s="60" t="str">
        <f>C54</f>
        <v>ARMIRAČKI RADOVI</v>
      </c>
      <c r="D140" s="39"/>
      <c r="E140" s="61"/>
      <c r="F140" s="61"/>
      <c r="G140" s="62">
        <f>G63</f>
        <v>0</v>
      </c>
    </row>
    <row r="141" spans="1:7">
      <c r="A141" s="55"/>
      <c r="B141" s="56" t="str">
        <f>A66</f>
        <v>5.</v>
      </c>
      <c r="C141" s="60" t="str">
        <f>C66</f>
        <v>IZOLATERSKI RADOVI</v>
      </c>
      <c r="D141" s="39"/>
      <c r="E141" s="61"/>
      <c r="F141" s="61"/>
      <c r="G141" s="62">
        <f>G75</f>
        <v>0</v>
      </c>
    </row>
    <row r="142" spans="1:7">
      <c r="A142" s="55"/>
      <c r="B142" s="56" t="str">
        <f>A78</f>
        <v>6.</v>
      </c>
      <c r="C142" s="60" t="str">
        <f>C78</f>
        <v>KROVOPOKRIVAČKI RADOVI</v>
      </c>
      <c r="D142" s="39"/>
      <c r="E142" s="61"/>
      <c r="F142" s="61"/>
      <c r="G142" s="62">
        <f>G87</f>
        <v>0</v>
      </c>
    </row>
    <row r="143" spans="1:7">
      <c r="A143" s="55"/>
      <c r="B143" s="56" t="str">
        <f>A90</f>
        <v>7.</v>
      </c>
      <c r="C143" s="60" t="str">
        <f>C90</f>
        <v>STOLARSKI RADOVI</v>
      </c>
      <c r="D143" s="39"/>
      <c r="E143" s="61"/>
      <c r="F143" s="61"/>
      <c r="G143" s="62">
        <f>G120</f>
        <v>0</v>
      </c>
    </row>
    <row r="144" spans="1:7">
      <c r="A144" s="55"/>
      <c r="B144" s="56" t="str">
        <f>A123</f>
        <v>8.</v>
      </c>
      <c r="C144" s="60" t="str">
        <f>C123</f>
        <v>LIMARSKI RADOVI</v>
      </c>
      <c r="D144" s="39"/>
      <c r="E144" s="61"/>
      <c r="F144" s="61"/>
      <c r="G144" s="62">
        <f>G132</f>
        <v>0</v>
      </c>
    </row>
    <row r="145" spans="1:7">
      <c r="A145" s="39"/>
      <c r="B145" s="39"/>
      <c r="C145" s="39"/>
      <c r="D145" s="39"/>
      <c r="E145" s="39"/>
      <c r="F145" s="39"/>
      <c r="G145" s="39"/>
    </row>
    <row r="146" spans="1:7" ht="15" thickBot="1">
      <c r="A146" s="75"/>
      <c r="B146" s="75"/>
      <c r="C146" s="76" t="s">
        <v>5</v>
      </c>
      <c r="D146" s="75"/>
      <c r="E146" s="75"/>
      <c r="F146" s="75"/>
      <c r="G146" s="77">
        <f>SUM('01 - promatračnica "A"'!G137:G144)</f>
        <v>0</v>
      </c>
    </row>
    <row r="147" spans="1:7" ht="15" thickTop="1">
      <c r="A147" s="55"/>
      <c r="B147" s="63"/>
      <c r="C147" s="78" t="s">
        <v>6</v>
      </c>
      <c r="D147" s="58"/>
      <c r="E147" s="58"/>
      <c r="F147" s="58"/>
      <c r="G147" s="79">
        <f>'01 - promatračnica "A"'!G146*0.25</f>
        <v>0</v>
      </c>
    </row>
    <row r="148" spans="1:7">
      <c r="A148" s="55"/>
      <c r="B148" s="63"/>
      <c r="C148" s="78"/>
      <c r="D148" s="58"/>
      <c r="E148" s="58"/>
      <c r="F148" s="58"/>
      <c r="G148" s="79"/>
    </row>
    <row r="149" spans="1:7">
      <c r="A149" s="80"/>
      <c r="B149" s="81"/>
      <c r="C149" s="82" t="s">
        <v>7</v>
      </c>
      <c r="D149" s="83"/>
      <c r="E149" s="83"/>
      <c r="F149" s="83"/>
      <c r="G149" s="84">
        <f>SUM('01 - promatračnica "A"'!G146:G147)</f>
        <v>0</v>
      </c>
    </row>
    <row r="150" spans="1:7">
      <c r="A150" s="39"/>
      <c r="B150" s="39"/>
      <c r="C150" s="39"/>
      <c r="D150" s="39"/>
      <c r="E150" s="39"/>
      <c r="F150" s="39"/>
      <c r="G150" s="39"/>
    </row>
    <row r="151" spans="1:7">
      <c r="A151" s="39"/>
      <c r="B151" s="39"/>
      <c r="C151" s="39"/>
      <c r="D151" s="39"/>
      <c r="E151" s="39"/>
      <c r="F151" s="39"/>
      <c r="G151" s="39"/>
    </row>
    <row r="152" spans="1:7">
      <c r="A152" s="39"/>
      <c r="B152" s="39"/>
      <c r="C152" s="39"/>
      <c r="D152" s="39"/>
      <c r="E152" s="39"/>
      <c r="F152" s="39"/>
      <c r="G152" s="39"/>
    </row>
    <row r="153" spans="1:7">
      <c r="A153" s="39"/>
      <c r="B153" s="39"/>
      <c r="C153" s="39"/>
      <c r="D153" s="39"/>
      <c r="E153" s="39"/>
      <c r="F153" s="39"/>
      <c r="G153" s="39"/>
    </row>
    <row r="154" spans="1:7">
      <c r="A154" s="39"/>
      <c r="B154" s="39"/>
      <c r="C154" s="39"/>
      <c r="D154" s="39"/>
      <c r="E154" s="39"/>
      <c r="F154" s="39"/>
      <c r="G154" s="39"/>
    </row>
    <row r="155" spans="1:7">
      <c r="A155" s="39"/>
      <c r="B155" s="39"/>
      <c r="C155" s="43"/>
      <c r="D155" s="39"/>
      <c r="E155" s="39"/>
      <c r="F155" s="39"/>
      <c r="G155" s="39"/>
    </row>
    <row r="156" spans="1:7">
      <c r="A156" s="39"/>
      <c r="B156" s="39"/>
      <c r="C156" s="85"/>
      <c r="D156" s="39"/>
      <c r="E156" s="39"/>
      <c r="F156" s="39"/>
      <c r="G156" s="39"/>
    </row>
    <row r="157" spans="1:7">
      <c r="A157" s="39"/>
      <c r="B157" s="39"/>
      <c r="C157" s="85"/>
      <c r="D157" s="39"/>
      <c r="E157" s="39"/>
      <c r="F157" s="39"/>
      <c r="G157" s="39"/>
    </row>
    <row r="158" spans="1:7">
      <c r="A158" s="39"/>
      <c r="B158" s="39"/>
      <c r="C158" s="85"/>
      <c r="D158" s="39"/>
      <c r="E158" s="39"/>
      <c r="F158" s="39"/>
      <c r="G158" s="39"/>
    </row>
    <row r="159" spans="1:7">
      <c r="A159" s="39"/>
      <c r="B159" s="39"/>
      <c r="C159" s="43"/>
      <c r="D159" s="39"/>
      <c r="E159" s="39"/>
      <c r="F159" s="39"/>
      <c r="G159" s="39"/>
    </row>
    <row r="160" spans="1:7">
      <c r="A160" s="39"/>
      <c r="B160" s="39"/>
      <c r="C160" s="85"/>
      <c r="D160" s="39"/>
      <c r="E160" s="39"/>
      <c r="F160" s="39"/>
      <c r="G160" s="39"/>
    </row>
    <row r="161" spans="1:7">
      <c r="A161" s="39"/>
      <c r="B161" s="39"/>
      <c r="C161" s="85"/>
      <c r="D161" s="39"/>
      <c r="E161" s="39"/>
      <c r="F161" s="39"/>
      <c r="G161" s="39"/>
    </row>
    <row r="162" spans="1:7">
      <c r="A162" s="39"/>
      <c r="B162" s="39"/>
      <c r="C162" s="43"/>
      <c r="D162" s="39"/>
      <c r="E162" s="39"/>
      <c r="F162" s="39"/>
      <c r="G162" s="39"/>
    </row>
    <row r="163" spans="1:7">
      <c r="C163" s="19"/>
    </row>
    <row r="164" spans="1:7">
      <c r="C164" s="19"/>
    </row>
  </sheetData>
  <mergeCells count="1">
    <mergeCell ref="A3:G4"/>
  </mergeCells>
  <pageMargins left="0.78740157480314954" right="0.48661417322834655" top="0.76456692913385815" bottom="0.89094488188976384" header="0.29999999999999993" footer="0.59527559055118107"/>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dimension ref="A1:AMJ49"/>
  <sheetViews>
    <sheetView workbookViewId="0">
      <selection activeCell="F22" sqref="F22"/>
    </sheetView>
  </sheetViews>
  <sheetFormatPr defaultRowHeight="14.4"/>
  <cols>
    <col min="1" max="2" width="3.5" style="1" customWidth="1"/>
    <col min="3" max="3" width="33" style="1" customWidth="1"/>
    <col min="4" max="6" width="9.5" style="1" customWidth="1"/>
    <col min="7" max="7" width="14.19921875" style="1" customWidth="1"/>
    <col min="8" max="1024" width="10.59765625" style="1" customWidth="1"/>
  </cols>
  <sheetData>
    <row r="1" spans="1:7">
      <c r="A1" s="64" t="s">
        <v>3</v>
      </c>
      <c r="B1" s="65" t="s">
        <v>4</v>
      </c>
      <c r="C1" s="39"/>
      <c r="D1" s="39"/>
      <c r="E1" s="39"/>
      <c r="F1" s="39"/>
      <c r="G1" s="39"/>
    </row>
    <row r="2" spans="1:7">
      <c r="A2" s="64"/>
      <c r="B2" s="65"/>
      <c r="C2" s="39"/>
      <c r="D2" s="39"/>
      <c r="E2" s="39"/>
      <c r="F2" s="39"/>
      <c r="G2" s="39"/>
    </row>
    <row r="3" spans="1:7">
      <c r="A3" s="88" t="s">
        <v>23</v>
      </c>
      <c r="B3" s="88"/>
      <c r="C3" s="88"/>
      <c r="D3" s="88"/>
      <c r="E3" s="88"/>
      <c r="F3" s="88"/>
      <c r="G3" s="88"/>
    </row>
    <row r="4" spans="1:7">
      <c r="A4" s="88"/>
      <c r="B4" s="88"/>
      <c r="C4" s="88"/>
      <c r="D4" s="88"/>
      <c r="E4" s="88"/>
      <c r="F4" s="88"/>
      <c r="G4" s="88"/>
    </row>
    <row r="5" spans="1:7">
      <c r="A5" s="39"/>
      <c r="B5" s="39"/>
      <c r="C5" s="39"/>
      <c r="D5" s="39"/>
      <c r="E5" s="39"/>
      <c r="F5" s="39"/>
      <c r="G5" s="39"/>
    </row>
    <row r="6" spans="1:7">
      <c r="A6" s="66" t="s">
        <v>24</v>
      </c>
      <c r="B6" s="67"/>
      <c r="C6" s="67" t="s">
        <v>34</v>
      </c>
      <c r="D6" s="66"/>
      <c r="E6" s="66"/>
      <c r="F6" s="66"/>
      <c r="G6" s="66"/>
    </row>
    <row r="7" spans="1:7">
      <c r="A7" s="21"/>
      <c r="B7" s="40"/>
      <c r="C7" s="41"/>
      <c r="D7" s="21"/>
      <c r="E7" s="21"/>
      <c r="F7" s="21"/>
      <c r="G7" s="22"/>
    </row>
    <row r="8" spans="1:7">
      <c r="A8" s="68"/>
      <c r="B8" s="68"/>
      <c r="C8" s="68" t="s">
        <v>26</v>
      </c>
      <c r="D8" s="69" t="s">
        <v>27</v>
      </c>
      <c r="E8" s="69" t="s">
        <v>28</v>
      </c>
      <c r="F8" s="69" t="s">
        <v>29</v>
      </c>
      <c r="G8" s="69" t="s">
        <v>30</v>
      </c>
    </row>
    <row r="9" spans="1:7">
      <c r="A9" s="21"/>
      <c r="B9" s="40"/>
      <c r="C9" s="41"/>
      <c r="D9" s="21"/>
      <c r="E9" s="21"/>
      <c r="F9" s="21"/>
      <c r="G9" s="26"/>
    </row>
    <row r="10" spans="1:7">
      <c r="A10" s="21"/>
      <c r="B10" s="40"/>
      <c r="C10" s="41"/>
      <c r="D10" s="21"/>
      <c r="E10" s="21"/>
      <c r="F10" s="21"/>
      <c r="G10" s="26"/>
    </row>
    <row r="11" spans="1:7">
      <c r="A11" s="21" t="s">
        <v>24</v>
      </c>
      <c r="B11" s="40">
        <v>1</v>
      </c>
      <c r="C11" s="42" t="s">
        <v>77</v>
      </c>
      <c r="D11" s="21"/>
      <c r="E11" s="21"/>
      <c r="F11" s="21"/>
      <c r="G11" s="26"/>
    </row>
    <row r="12" spans="1:7" ht="193.8">
      <c r="A12" s="21"/>
      <c r="B12" s="40"/>
      <c r="C12" s="43" t="s">
        <v>97</v>
      </c>
      <c r="D12" s="44" t="s">
        <v>32</v>
      </c>
      <c r="E12" s="45">
        <v>0.7</v>
      </c>
      <c r="F12" s="45"/>
      <c r="G12" s="46">
        <f>IF(OR(ISBLANK('02 - promatračnica "B"'!E12),ISBLANK('02 - promatračnica "B"'!E12)),"",'02 - promatračnica "B"'!E12*'02 - promatračnica "B"'!F12)</f>
        <v>0</v>
      </c>
    </row>
    <row r="13" spans="1:7">
      <c r="A13" s="21"/>
      <c r="B13" s="40"/>
      <c r="C13" s="43"/>
      <c r="D13" s="44"/>
      <c r="E13" s="45"/>
      <c r="F13" s="45"/>
      <c r="G13" s="46"/>
    </row>
    <row r="14" spans="1:7">
      <c r="A14" s="21" t="s">
        <v>24</v>
      </c>
      <c r="B14" s="40">
        <v>2</v>
      </c>
      <c r="C14" s="50" t="s">
        <v>36</v>
      </c>
      <c r="D14" s="44"/>
      <c r="E14" s="45"/>
      <c r="F14" s="45"/>
      <c r="G14" s="46"/>
    </row>
    <row r="15" spans="1:7" ht="279">
      <c r="A15" s="21"/>
      <c r="B15" s="40"/>
      <c r="C15" s="43" t="s">
        <v>98</v>
      </c>
      <c r="D15" s="47" t="s">
        <v>32</v>
      </c>
      <c r="E15" s="45">
        <v>2.2000000000000002</v>
      </c>
      <c r="F15" s="45"/>
      <c r="G15" s="46">
        <f>IF(OR(ISBLANK('02 - promatračnica "B"'!E15),ISBLANK('02 - promatračnica "B"'!E15)),"",'02 - promatračnica "B"'!E15*'02 - promatračnica "B"'!F15)</f>
        <v>0</v>
      </c>
    </row>
    <row r="16" spans="1:7">
      <c r="A16" s="21"/>
      <c r="B16" s="40"/>
      <c r="C16" s="43"/>
      <c r="D16" s="47"/>
      <c r="E16" s="45"/>
      <c r="F16" s="45"/>
      <c r="G16" s="46"/>
    </row>
    <row r="17" spans="1:7">
      <c r="A17" s="21" t="s">
        <v>24</v>
      </c>
      <c r="B17" s="40">
        <v>3</v>
      </c>
      <c r="C17" s="50" t="s">
        <v>37</v>
      </c>
      <c r="D17" s="47"/>
      <c r="E17" s="45"/>
      <c r="F17" s="45"/>
      <c r="G17" s="46"/>
    </row>
    <row r="18" spans="1:7" ht="83.4">
      <c r="A18" s="39"/>
      <c r="B18" s="39"/>
      <c r="C18" s="43" t="s">
        <v>38</v>
      </c>
      <c r="D18" s="44" t="s">
        <v>32</v>
      </c>
      <c r="E18" s="45">
        <v>1</v>
      </c>
      <c r="F18" s="48"/>
      <c r="G18" s="46">
        <f>IF(OR(ISBLANK('02 - promatračnica "B"'!E18),ISBLANK('02 - promatračnica "B"'!E18)),"",'02 - promatračnica "B"'!E18*'02 - promatračnica "B"'!F18)</f>
        <v>0</v>
      </c>
    </row>
    <row r="19" spans="1:7">
      <c r="A19" s="21"/>
      <c r="B19" s="40"/>
      <c r="C19" s="43"/>
      <c r="D19" s="44"/>
      <c r="E19" s="45"/>
      <c r="F19" s="48"/>
      <c r="G19" s="46"/>
    </row>
    <row r="20" spans="1:7">
      <c r="A20" s="21"/>
      <c r="B20" s="40"/>
      <c r="C20" s="43"/>
      <c r="D20" s="44"/>
      <c r="E20" s="45"/>
      <c r="F20" s="48"/>
      <c r="G20" s="46"/>
    </row>
    <row r="21" spans="1:7">
      <c r="A21" s="21" t="s">
        <v>24</v>
      </c>
      <c r="B21" s="40">
        <v>4</v>
      </c>
      <c r="C21" s="50" t="s">
        <v>41</v>
      </c>
      <c r="D21" s="44"/>
      <c r="E21" s="45"/>
      <c r="F21" s="48"/>
      <c r="G21" s="46"/>
    </row>
    <row r="22" spans="1:7" ht="193.8">
      <c r="A22" s="39"/>
      <c r="B22" s="39"/>
      <c r="C22" s="43" t="s">
        <v>42</v>
      </c>
      <c r="D22" s="47" t="s">
        <v>43</v>
      </c>
      <c r="E22" s="45">
        <v>32</v>
      </c>
      <c r="F22" s="45"/>
      <c r="G22" s="46">
        <f>IF(OR(ISBLANK('02 - promatračnica "B"'!E22),ISBLANK('02 - promatračnica "B"'!E22)),"",'02 - promatračnica "B"'!E22*'02 - promatračnica "B"'!F22)</f>
        <v>0</v>
      </c>
    </row>
    <row r="23" spans="1:7">
      <c r="A23" s="39"/>
      <c r="B23" s="39"/>
      <c r="C23" s="39"/>
      <c r="D23" s="47"/>
      <c r="E23" s="48"/>
      <c r="F23" s="48"/>
      <c r="G23" s="46"/>
    </row>
    <row r="24" spans="1:7">
      <c r="A24" s="21"/>
      <c r="B24" s="39" t="str">
        <f>IF(AND(ISTEXT('02 - promatračnica "B"'!C24),ISBLANK('02 - promatračnica "B"'!D24),ISTEXT('02 - promatračnica "B"'!B12)),COUNT('02 - promatračnica "B"'!$B$6:B23)+1,"")</f>
        <v/>
      </c>
      <c r="C24" s="49"/>
      <c r="D24" s="47"/>
      <c r="E24" s="48"/>
      <c r="F24" s="48"/>
      <c r="G24" s="46"/>
    </row>
    <row r="25" spans="1:7">
      <c r="A25" s="68"/>
      <c r="B25" s="68"/>
      <c r="C25" s="70" t="str">
        <f>"UKUPNO "&amp;'02 - promatračnica "B"'!C6</f>
        <v>UKUPNO TESARSKI RADOVI</v>
      </c>
      <c r="D25" s="68"/>
      <c r="E25" s="68"/>
      <c r="F25" s="68"/>
      <c r="G25" s="68">
        <f>SUM('02 - promatračnica "B"'!G9:G24)</f>
        <v>0</v>
      </c>
    </row>
    <row r="26" spans="1:7">
      <c r="A26" s="39"/>
      <c r="B26" s="39"/>
      <c r="C26" s="39"/>
      <c r="D26" s="39"/>
      <c r="E26" s="39"/>
      <c r="F26" s="39"/>
      <c r="G26" s="39"/>
    </row>
    <row r="27" spans="1:7">
      <c r="A27" s="39"/>
      <c r="B27" s="39"/>
      <c r="C27" s="39"/>
      <c r="D27" s="39"/>
      <c r="E27" s="39"/>
      <c r="F27" s="39"/>
      <c r="G27" s="39"/>
    </row>
    <row r="28" spans="1:7">
      <c r="A28" s="66" t="s">
        <v>33</v>
      </c>
      <c r="B28" s="67"/>
      <c r="C28" s="67" t="s">
        <v>78</v>
      </c>
      <c r="D28" s="66"/>
      <c r="E28" s="66"/>
      <c r="F28" s="66"/>
      <c r="G28" s="66"/>
    </row>
    <row r="29" spans="1:7">
      <c r="A29" s="21"/>
      <c r="B29" s="40"/>
      <c r="C29" s="41"/>
      <c r="D29" s="21"/>
      <c r="E29" s="21"/>
      <c r="F29" s="21"/>
      <c r="G29" s="22"/>
    </row>
    <row r="30" spans="1:7">
      <c r="A30" s="68"/>
      <c r="B30" s="68"/>
      <c r="C30" s="68" t="s">
        <v>26</v>
      </c>
      <c r="D30" s="69" t="s">
        <v>27</v>
      </c>
      <c r="E30" s="69" t="s">
        <v>28</v>
      </c>
      <c r="F30" s="69" t="s">
        <v>29</v>
      </c>
      <c r="G30" s="69" t="s">
        <v>30</v>
      </c>
    </row>
    <row r="31" spans="1:7">
      <c r="A31" s="21"/>
      <c r="B31" s="40"/>
      <c r="C31" s="41"/>
      <c r="D31" s="21"/>
      <c r="E31" s="21"/>
      <c r="F31" s="21"/>
      <c r="G31" s="26"/>
    </row>
    <row r="32" spans="1:7">
      <c r="A32" s="21"/>
      <c r="B32" s="40"/>
      <c r="C32" s="41"/>
      <c r="D32" s="21"/>
      <c r="E32" s="21"/>
      <c r="F32" s="21"/>
      <c r="G32" s="26"/>
    </row>
    <row r="33" spans="1:7">
      <c r="A33" s="21" t="s">
        <v>33</v>
      </c>
      <c r="B33" s="40">
        <v>1</v>
      </c>
      <c r="C33" s="42" t="s">
        <v>79</v>
      </c>
      <c r="D33" s="21"/>
      <c r="E33" s="21"/>
      <c r="F33" s="21"/>
      <c r="G33" s="26"/>
    </row>
    <row r="34" spans="1:7" ht="111">
      <c r="A34" s="39"/>
      <c r="B34" s="39"/>
      <c r="C34" s="43" t="s">
        <v>80</v>
      </c>
      <c r="D34" s="47" t="s">
        <v>64</v>
      </c>
      <c r="E34" s="45">
        <v>2</v>
      </c>
      <c r="F34" s="45"/>
      <c r="G34" s="46">
        <f>IF(OR(ISBLANK('02 - promatračnica "B"'!E34),ISBLANK('02 - promatračnica "B"'!E34)),"",'02 - promatračnica "B"'!E34*'02 - promatračnica "B"'!F34)</f>
        <v>0</v>
      </c>
    </row>
    <row r="35" spans="1:7">
      <c r="A35" s="39"/>
      <c r="B35" s="39"/>
      <c r="C35" s="39"/>
      <c r="D35" s="47"/>
      <c r="E35" s="48"/>
      <c r="F35" s="48"/>
      <c r="G35" s="46"/>
    </row>
    <row r="36" spans="1:7">
      <c r="A36" s="21"/>
      <c r="B36" s="39" t="str">
        <f>IF(AND(ISTEXT('02 - promatračnica "B"'!C36),ISBLANK('02 - promatračnica "B"'!D36),ISTEXT('02 - promatračnica "B"'!B33)),COUNT('02 - promatračnica "B"'!$B$6:B35)+1,"")</f>
        <v/>
      </c>
      <c r="C36" s="49"/>
      <c r="D36" s="47"/>
      <c r="E36" s="48"/>
      <c r="F36" s="48"/>
      <c r="G36" s="46"/>
    </row>
    <row r="37" spans="1:7">
      <c r="A37" s="68"/>
      <c r="B37" s="68"/>
      <c r="C37" s="70" t="str">
        <f>"UKUPNO "&amp;'02 - promatračnica "B"'!C28</f>
        <v>UKUPNO OSTALI RADOVI</v>
      </c>
      <c r="D37" s="68"/>
      <c r="E37" s="68"/>
      <c r="F37" s="68"/>
      <c r="G37" s="68">
        <f>SUM('02 - promatračnica "B"'!G31:G36)</f>
        <v>0</v>
      </c>
    </row>
    <row r="38" spans="1:7">
      <c r="A38" s="39"/>
      <c r="B38" s="39"/>
      <c r="C38" s="39"/>
      <c r="D38" s="39"/>
      <c r="E38" s="39"/>
      <c r="F38" s="39"/>
      <c r="G38" s="39"/>
    </row>
    <row r="39" spans="1:7">
      <c r="A39" s="39"/>
      <c r="B39" s="39"/>
      <c r="C39" s="39"/>
      <c r="D39" s="39"/>
      <c r="E39" s="39"/>
      <c r="F39" s="39"/>
      <c r="G39" s="39"/>
    </row>
    <row r="40" spans="1:7">
      <c r="A40" s="39"/>
      <c r="B40" s="39"/>
      <c r="C40" s="39"/>
      <c r="D40" s="39"/>
      <c r="E40" s="39"/>
      <c r="F40" s="39"/>
      <c r="G40" s="39"/>
    </row>
    <row r="41" spans="1:7">
      <c r="A41" s="67"/>
      <c r="B41" s="66"/>
      <c r="C41" s="74" t="s">
        <v>0</v>
      </c>
      <c r="D41" s="67"/>
      <c r="E41" s="67"/>
      <c r="F41" s="67"/>
      <c r="G41" s="66"/>
    </row>
    <row r="42" spans="1:7">
      <c r="A42" s="55"/>
      <c r="B42" s="56"/>
      <c r="C42" s="57"/>
      <c r="D42" s="58"/>
      <c r="E42" s="58"/>
      <c r="F42" s="58"/>
      <c r="G42" s="59"/>
    </row>
    <row r="43" spans="1:7">
      <c r="A43" s="55"/>
      <c r="B43" s="56" t="str">
        <f>A6</f>
        <v>1.</v>
      </c>
      <c r="C43" s="60" t="str">
        <f>C6</f>
        <v>TESARSKI RADOVI</v>
      </c>
      <c r="D43" s="56"/>
      <c r="E43" s="61"/>
      <c r="F43" s="61"/>
      <c r="G43" s="62">
        <f>G25</f>
        <v>0</v>
      </c>
    </row>
    <row r="44" spans="1:7">
      <c r="A44" s="55"/>
      <c r="B44" s="56" t="str">
        <f>A28</f>
        <v>2.</v>
      </c>
      <c r="C44" s="60" t="str">
        <f>C28</f>
        <v>OSTALI RADOVI</v>
      </c>
      <c r="D44" s="39"/>
      <c r="E44" s="61"/>
      <c r="F44" s="61"/>
      <c r="G44" s="62">
        <f>G37</f>
        <v>0</v>
      </c>
    </row>
    <row r="45" spans="1:7">
      <c r="A45" s="39"/>
      <c r="B45" s="39"/>
      <c r="C45" s="39"/>
      <c r="D45" s="39"/>
      <c r="E45" s="39"/>
      <c r="F45" s="39"/>
      <c r="G45" s="39"/>
    </row>
    <row r="46" spans="1:7" ht="15" thickBot="1">
      <c r="A46" s="75"/>
      <c r="B46" s="75"/>
      <c r="C46" s="76" t="s">
        <v>5</v>
      </c>
      <c r="D46" s="75"/>
      <c r="E46" s="75"/>
      <c r="F46" s="75"/>
      <c r="G46" s="77">
        <f>SUM('02 - promatračnica "B"'!G43:G44)</f>
        <v>0</v>
      </c>
    </row>
    <row r="47" spans="1:7" ht="15" thickTop="1">
      <c r="A47" s="55"/>
      <c r="B47" s="63"/>
      <c r="C47" s="78" t="s">
        <v>6</v>
      </c>
      <c r="D47" s="58"/>
      <c r="E47" s="58"/>
      <c r="F47" s="58"/>
      <c r="G47" s="79">
        <f>'02 - promatračnica "B"'!G46*0.25</f>
        <v>0</v>
      </c>
    </row>
    <row r="48" spans="1:7">
      <c r="A48" s="55"/>
      <c r="B48" s="63"/>
      <c r="C48" s="78"/>
      <c r="D48" s="58"/>
      <c r="E48" s="58"/>
      <c r="F48" s="58"/>
      <c r="G48" s="79"/>
    </row>
    <row r="49" spans="1:7">
      <c r="A49" s="80"/>
      <c r="B49" s="81"/>
      <c r="C49" s="82" t="s">
        <v>7</v>
      </c>
      <c r="D49" s="83"/>
      <c r="E49" s="83"/>
      <c r="F49" s="83"/>
      <c r="G49" s="84">
        <f>SUM('02 - promatračnica "B"'!G46:G47)</f>
        <v>0</v>
      </c>
    </row>
  </sheetData>
  <mergeCells count="1">
    <mergeCell ref="A3:G4"/>
  </mergeCells>
  <pageMargins left="0.78740157480314954" right="0.48661417322834655" top="0.76456692913385815" bottom="0.89094488188976384" header="0.29999999999999993" footer="0.59527559055118107"/>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573</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rekapitulacija</vt:lpstr>
      <vt:lpstr>00 - opci i tehnicki uvjeti</vt:lpstr>
      <vt:lpstr>01 - promatračnica "A"</vt:lpstr>
      <vt:lpstr>02 - promatračnica "B"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Windows User</cp:lastModifiedBy>
  <cp:revision>50</cp:revision>
  <cp:lastPrinted>2018-02-06T15:53:02Z</cp:lastPrinted>
  <dcterms:created xsi:type="dcterms:W3CDTF">2018-01-12T06:24:56Z</dcterms:created>
  <dcterms:modified xsi:type="dcterms:W3CDTF">2018-02-26T08:04:01Z</dcterms:modified>
</cp:coreProperties>
</file>